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Эконом" sheetId="1" r:id="rId1"/>
    <sheet name="Бизнес" sheetId="2" r:id="rId2"/>
    <sheet name="Премиум" sheetId="3" r:id="rId3"/>
    <sheet name="Система скидок" sheetId="4" r:id="rId4"/>
    <sheet name="Доставка" sheetId="5" r:id="rId5"/>
  </sheets>
  <calcPr calcId="145621" refMode="R1C1"/>
</workbook>
</file>

<file path=xl/calcChain.xml><?xml version="1.0" encoding="utf-8"?>
<calcChain xmlns="http://schemas.openxmlformats.org/spreadsheetml/2006/main">
  <c r="G2" i="3" l="1"/>
  <c r="F2" i="3"/>
  <c r="G64" i="3"/>
  <c r="F64" i="3"/>
  <c r="G67" i="3"/>
  <c r="G69" i="3"/>
  <c r="G71" i="3"/>
  <c r="G73" i="3"/>
  <c r="G75" i="3"/>
  <c r="G77" i="3"/>
  <c r="G79" i="3"/>
  <c r="G81" i="3"/>
  <c r="G83" i="3"/>
  <c r="G85" i="3"/>
  <c r="G87" i="3"/>
  <c r="G89" i="3"/>
  <c r="G91" i="3"/>
  <c r="G93" i="3"/>
  <c r="G95" i="3"/>
  <c r="G65" i="3"/>
  <c r="G62" i="3"/>
  <c r="G63" i="3"/>
  <c r="G61" i="3"/>
  <c r="G60" i="3" s="1"/>
  <c r="G55" i="3"/>
  <c r="G56" i="3"/>
  <c r="G57" i="3"/>
  <c r="G58" i="3"/>
  <c r="G59" i="3"/>
  <c r="G54" i="3"/>
  <c r="G52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27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4" i="3"/>
  <c r="F60" i="3"/>
  <c r="G53" i="3"/>
  <c r="F53" i="3"/>
  <c r="F26" i="3"/>
  <c r="G26" i="3"/>
  <c r="F3" i="3"/>
  <c r="F2" i="2"/>
  <c r="G2" i="2"/>
  <c r="G53" i="2"/>
  <c r="F53" i="2"/>
  <c r="G48" i="2"/>
  <c r="G49" i="2"/>
  <c r="G50" i="2"/>
  <c r="G51" i="2"/>
  <c r="G23" i="2"/>
  <c r="G24" i="2"/>
  <c r="G25" i="2"/>
  <c r="G26" i="2"/>
  <c r="G4" i="2"/>
  <c r="G52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 s="1"/>
  <c r="F28" i="2"/>
  <c r="G27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F3" i="2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51" i="1"/>
  <c r="G150" i="1" s="1"/>
  <c r="G149" i="1"/>
  <c r="G148" i="1"/>
  <c r="G147" i="1" s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27" i="1"/>
  <c r="G126" i="1" s="1"/>
  <c r="G118" i="1"/>
  <c r="G119" i="1"/>
  <c r="G120" i="1"/>
  <c r="G121" i="1"/>
  <c r="G122" i="1"/>
  <c r="G123" i="1"/>
  <c r="G124" i="1"/>
  <c r="G125" i="1"/>
  <c r="G117" i="1"/>
  <c r="G115" i="1"/>
  <c r="G114" i="1"/>
  <c r="G83" i="1"/>
  <c r="G85" i="1"/>
  <c r="G87" i="1"/>
  <c r="G89" i="1"/>
  <c r="G91" i="1"/>
  <c r="G93" i="1"/>
  <c r="G95" i="1"/>
  <c r="G97" i="1"/>
  <c r="G99" i="1"/>
  <c r="G101" i="1"/>
  <c r="G103" i="1"/>
  <c r="G105" i="1"/>
  <c r="G107" i="1"/>
  <c r="G109" i="1"/>
  <c r="G111" i="1"/>
  <c r="G81" i="1"/>
  <c r="G76" i="1"/>
  <c r="G77" i="1"/>
  <c r="G78" i="1"/>
  <c r="G79" i="1"/>
  <c r="G80" i="1"/>
  <c r="G75" i="1"/>
  <c r="G74" i="1" s="1"/>
  <c r="G70" i="1"/>
  <c r="G69" i="1" s="1"/>
  <c r="G63" i="1"/>
  <c r="G65" i="1"/>
  <c r="G67" i="1"/>
  <c r="G61" i="1"/>
  <c r="G60" i="1" s="1"/>
  <c r="G4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6" i="1"/>
  <c r="G25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  <c r="F150" i="1"/>
  <c r="F147" i="1"/>
  <c r="F126" i="1"/>
  <c r="F116" i="1"/>
  <c r="F113" i="1"/>
  <c r="F74" i="1"/>
  <c r="F69" i="1"/>
  <c r="F60" i="1"/>
  <c r="F46" i="1"/>
  <c r="F25" i="1"/>
  <c r="F4" i="1"/>
  <c r="F3" i="1" s="1"/>
  <c r="G3" i="3" l="1"/>
  <c r="G3" i="2"/>
  <c r="G113" i="1"/>
  <c r="G116" i="1"/>
  <c r="G4" i="1"/>
  <c r="G3" i="1" s="1"/>
</calcChain>
</file>

<file path=xl/sharedStrings.xml><?xml version="1.0" encoding="utf-8"?>
<sst xmlns="http://schemas.openxmlformats.org/spreadsheetml/2006/main" count="665" uniqueCount="426">
  <si>
    <t>№ п/п</t>
  </si>
  <si>
    <t>Наименование</t>
  </si>
  <si>
    <t>Артикул</t>
  </si>
  <si>
    <t>Размер</t>
  </si>
  <si>
    <t>Цена, в руб</t>
  </si>
  <si>
    <t xml:space="preserve">ЛИНИЯ "ЭКОНОМ" </t>
  </si>
  <si>
    <t>ОДЕЯЛО ОБЛЕГЧЕННОЕ</t>
  </si>
  <si>
    <t xml:space="preserve">Одеяло облегченное, ткань полиэстер,           наполнитель овечья шерсть.                   Упаковка конверт  </t>
  </si>
  <si>
    <t>ООШ-150-15</t>
  </si>
  <si>
    <t>140х205</t>
  </si>
  <si>
    <t>ООШ-150-17</t>
  </si>
  <si>
    <t>172х205</t>
  </si>
  <si>
    <t>ООШ-150-20</t>
  </si>
  <si>
    <t>200х220</t>
  </si>
  <si>
    <t>ООШ-150-22</t>
  </si>
  <si>
    <t>220х240</t>
  </si>
  <si>
    <t xml:space="preserve">Одеяло облегченное, ткань полиэстер, наполнитель верблюжья шерсть.                        Упаковка конверт  </t>
  </si>
  <si>
    <t>ООВ-150-15</t>
  </si>
  <si>
    <t>ООВ-150-17</t>
  </si>
  <si>
    <t>ООВ-150-20</t>
  </si>
  <si>
    <t>ООВ-150-22</t>
  </si>
  <si>
    <t xml:space="preserve">Одеяло облегченное, ткань полиэстер, наполнитель бамбуковое волокно.                        Упаковка конверт </t>
  </si>
  <si>
    <t>ООБ-150-15</t>
  </si>
  <si>
    <t>ООБ-150-17</t>
  </si>
  <si>
    <t>ООБ-150-20</t>
  </si>
  <si>
    <t>ООБ-150-22</t>
  </si>
  <si>
    <t xml:space="preserve">Одеяло облегченное, ткань полиэстер, наполнитель эвкалиптовое волокно.                        Упаковка конверт </t>
  </si>
  <si>
    <t>ООЭ-150-15</t>
  </si>
  <si>
    <t>ООЭ-150-17</t>
  </si>
  <si>
    <t>ООЭ-150-20</t>
  </si>
  <si>
    <t>ООЭ-150-22</t>
  </si>
  <si>
    <t xml:space="preserve">Одеяло облегченное, ткань полиэстер, наполнитель файбер.                                Упаковка конверт </t>
  </si>
  <si>
    <t>ООФ-150-15</t>
  </si>
  <si>
    <t>ООФ-150-17</t>
  </si>
  <si>
    <t>ООФ-150-20</t>
  </si>
  <si>
    <t>ООФ-150-22</t>
  </si>
  <si>
    <t>ОДЕЯЛО НОРМА</t>
  </si>
  <si>
    <t xml:space="preserve">Одеяло норма, ткань полиэстер, наполнитель овечья шерсть.                                            Упаковка сумка  </t>
  </si>
  <si>
    <t>ОНШ-300-15</t>
  </si>
  <si>
    <t>ОНШ-300-17</t>
  </si>
  <si>
    <t>ОНШ-300-20</t>
  </si>
  <si>
    <t>ОНШ-300-22</t>
  </si>
  <si>
    <t xml:space="preserve">Одеяло норма, ткань полиэстер, наполнитель верблюжья шерсть.                                   Упаковка сумка  </t>
  </si>
  <si>
    <t>ОНВ-300-15</t>
  </si>
  <si>
    <t>ОНВ-300-17</t>
  </si>
  <si>
    <t>ОНВ-300-20</t>
  </si>
  <si>
    <t>ОНВ-300-22</t>
  </si>
  <si>
    <t xml:space="preserve">Одеяло норма, ткань полиэстер, наполнитель бамбуковое волокно.                                 Упаковка сумка  </t>
  </si>
  <si>
    <t>ОНБ-300-15</t>
  </si>
  <si>
    <t>ОНБ-300-17</t>
  </si>
  <si>
    <t>ОНБ-300-20</t>
  </si>
  <si>
    <t>ОНБ-300-22</t>
  </si>
  <si>
    <t xml:space="preserve">Одеяло норма, ткань полиэстер, наполнитель эвкалиптовое волокно.                            Упаковка сумка  </t>
  </si>
  <si>
    <t>ОНЭ-300-15</t>
  </si>
  <si>
    <t>ОНЭ-300-17</t>
  </si>
  <si>
    <t>ОНЭ-300-20</t>
  </si>
  <si>
    <t>ОНЭ-300-22</t>
  </si>
  <si>
    <t xml:space="preserve">Одеяло норма, ткань полиэстер, наполнитель файбер.                                                          Упаковка сумка  </t>
  </si>
  <si>
    <t>ОНФ-300-15</t>
  </si>
  <si>
    <t>ОНФ-300-17</t>
  </si>
  <si>
    <t>ОНФ-300-20</t>
  </si>
  <si>
    <t>ОНФ-300-22</t>
  </si>
  <si>
    <t>ОДЕЯЛА СТЕГАННЫЕ</t>
  </si>
  <si>
    <t xml:space="preserve">Одеяло стеганное, ткань полиэстер, наполнитель овечья шерсть.                  Упаковка чемодан   / пакет с ручкой </t>
  </si>
  <si>
    <t>ОШ-15</t>
  </si>
  <si>
    <t>460 / 435</t>
  </si>
  <si>
    <t>ОШ-17</t>
  </si>
  <si>
    <t>515 / 490</t>
  </si>
  <si>
    <t>ОШ-20</t>
  </si>
  <si>
    <t>600 / 580</t>
  </si>
  <si>
    <t>Одеяло стеганное, ткань полиэстер, наполнитель верблюжья шерсть.                  Упаковка чемодан   / пакет с ручкой</t>
  </si>
  <si>
    <t>ОВ-15</t>
  </si>
  <si>
    <t>ОВ-17</t>
  </si>
  <si>
    <t>ОВ-20</t>
  </si>
  <si>
    <t>700 / 675</t>
  </si>
  <si>
    <t>Одеяло стеганное, ткань полиэстер, наполнитель бамбуковое волокно.                  Упаковка чемодан   / пакет с ручкой</t>
  </si>
  <si>
    <t>ОБ-15</t>
  </si>
  <si>
    <t>480 / 460</t>
  </si>
  <si>
    <t>ОБ-17</t>
  </si>
  <si>
    <t>580 / 550</t>
  </si>
  <si>
    <t>ОБ-20</t>
  </si>
  <si>
    <t>660 / 640</t>
  </si>
  <si>
    <t>Одеяло стеганное, ткань полиэстер, наполнитель файбер.                                Упаковка чемодан  / пакет с ручкой</t>
  </si>
  <si>
    <t>ОФ-15</t>
  </si>
  <si>
    <t>365 / 355</t>
  </si>
  <si>
    <t>ОФ-17</t>
  </si>
  <si>
    <t>415 / 400</t>
  </si>
  <si>
    <t>ОФ-20</t>
  </si>
  <si>
    <t>505 / 500</t>
  </si>
  <si>
    <t>ОФ-22</t>
  </si>
  <si>
    <t>585 / 545</t>
  </si>
  <si>
    <t>КОМПЛЕКТ ОДЕЯЛО СТЕГАННОЕ + ПОДУШКА</t>
  </si>
  <si>
    <t xml:space="preserve">Одеяло стеганное + 2 подушки размер 70х70, наполнитель бамбуковое волокно.                                Упаковка чемодан  </t>
  </si>
  <si>
    <t>КОПБ-15</t>
  </si>
  <si>
    <t>1,5 сп</t>
  </si>
  <si>
    <t>КОПБ-17</t>
  </si>
  <si>
    <t>2,0 сп</t>
  </si>
  <si>
    <t xml:space="preserve">Одеяло стеганное + 2 подушки размер 70х70, наполнитель файбер.                                Упаковка чемодан  </t>
  </si>
  <si>
    <t>КОПФ-15</t>
  </si>
  <si>
    <t>КОПФ-17</t>
  </si>
  <si>
    <r>
      <t xml:space="preserve">ДЕТСКИЙ КОМПЛЕКТ </t>
    </r>
    <r>
      <rPr>
        <b/>
        <i/>
        <sz val="16"/>
        <rFont val="Arial Cyr"/>
        <charset val="204"/>
      </rPr>
      <t/>
    </r>
  </si>
  <si>
    <t xml:space="preserve">Одеяло 110х140 Файбер стеганное, подушка 40х60, матрас вата 60х120, комплект детского белья, ткань бязь (пододеяльник 110х140, простынь 110х150, наволочка 40х60)                                  Упаковка чемодан  </t>
  </si>
  <si>
    <t>КДК-10</t>
  </si>
  <si>
    <t xml:space="preserve">Одеяло 110х140 Файбер стеганное, подушка 40х60, матрас вата 60х120, комплект детского белья, ткань бязь (пододеяльник 110х140, простынь 110х150, наволочка 40х60)                                  </t>
  </si>
  <si>
    <t>ПОДУШКИ</t>
  </si>
  <si>
    <r>
      <t xml:space="preserve">Подушка с наполнителем </t>
    </r>
    <r>
      <rPr>
        <b/>
        <sz val="14"/>
        <rFont val="Arial Cyr"/>
        <charset val="204"/>
      </rPr>
      <t>Эколайн</t>
    </r>
    <r>
      <rPr>
        <sz val="14"/>
        <rFont val="Arial Cyr"/>
        <charset val="204"/>
      </rPr>
      <t xml:space="preserve"> (Шарики), ткань полиэстер.                                          </t>
    </r>
    <r>
      <rPr>
        <i/>
        <sz val="14"/>
        <rFont val="Arial Cyr"/>
        <charset val="204"/>
      </rPr>
      <t>Упаковка  пакет с ручкой</t>
    </r>
  </si>
  <si>
    <t>ПЭП-70-70</t>
  </si>
  <si>
    <t>70х70</t>
  </si>
  <si>
    <t>ПЭП-60-60</t>
  </si>
  <si>
    <t>60х60</t>
  </si>
  <si>
    <t>ПЭП-50-70</t>
  </si>
  <si>
    <t>50х70</t>
  </si>
  <si>
    <t>ПЭП-40-60</t>
  </si>
  <si>
    <t>40х60</t>
  </si>
  <si>
    <t>ПЭП-50-50</t>
  </si>
  <si>
    <t>50х50</t>
  </si>
  <si>
    <t>ПЭП-40-40</t>
  </si>
  <si>
    <t>40х40</t>
  </si>
  <si>
    <r>
      <t xml:space="preserve">Подушка ультростеп </t>
    </r>
    <r>
      <rPr>
        <b/>
        <sz val="14"/>
        <rFont val="Arial Cyr"/>
        <charset val="204"/>
      </rPr>
      <t xml:space="preserve">бамбуковое волокно, </t>
    </r>
    <r>
      <rPr>
        <sz val="14"/>
        <rFont val="Arial Cyr"/>
        <charset val="204"/>
      </rPr>
      <t xml:space="preserve">без молнии, наполнитель синтетическое волокно, ткань полиэстер.                                  </t>
    </r>
    <r>
      <rPr>
        <i/>
        <sz val="14"/>
        <rFont val="Arial Cyr"/>
        <charset val="204"/>
      </rPr>
      <t>Упаковка пакет с ручкой</t>
    </r>
  </si>
  <si>
    <t>ПБуДП-50-70</t>
  </si>
  <si>
    <t>ПБуДП-70-70</t>
  </si>
  <si>
    <t xml:space="preserve">Подушка степ бамбуковое волокно, без молнии, наполнитель лебяжий пух, ткань полиэстер.                                  Упаковка конверт </t>
  </si>
  <si>
    <t>ПБДП-50-70</t>
  </si>
  <si>
    <t>ПБДП-70-70</t>
  </si>
  <si>
    <t xml:space="preserve">Подушка двухкамерная: степ бамбуковое волокно, на молнии, наполнитель лебяжий пух, ткань полиэстер.                                          Упаковка конверт </t>
  </si>
  <si>
    <t>ПБДмП-50-70</t>
  </si>
  <si>
    <t>ПБДмП-70-70</t>
  </si>
  <si>
    <t xml:space="preserve">Подушка двухкамерная: степ верблюжья шерсть, без молнии, наполнитель лебяжий пух, ткань полиэстер.                                                     Упаковка конверт </t>
  </si>
  <si>
    <t>ПВДП-50-70</t>
  </si>
  <si>
    <t>ПВДП-70-70</t>
  </si>
  <si>
    <t xml:space="preserve">Подушка двухкамерная: степ верблюжья шерсть, на молнии, наполнитель лебяжий пух, ткань полиэстер.                                                     Упаковка конверт </t>
  </si>
  <si>
    <t>ПВДмП-50-70</t>
  </si>
  <si>
    <t>ПВДмП-70-70</t>
  </si>
  <si>
    <t xml:space="preserve">Подушка двухкамерная: степ овечья шерсть, без молнии, наполнитель лебяжий пух, ткань полиэстер.          Упаковка конверт </t>
  </si>
  <si>
    <t>ПШДП-50-70</t>
  </si>
  <si>
    <t>ПШДП-70-70</t>
  </si>
  <si>
    <t xml:space="preserve">Подушка двухкамерная: степ овечья шерсть, на молнии, наполнитель лебяжий пух, ткань полиэстер.          Упаковка конверт </t>
  </si>
  <si>
    <t>ПШДмП-50-70</t>
  </si>
  <si>
    <t>ПШДмП-70-70</t>
  </si>
  <si>
    <t xml:space="preserve">Подушка двухкамерная: степ эвкалиптовое волокно, на молнии, наполнитель лебяжий пух, ткань полиэстер.                                                     Упаковка конверт </t>
  </si>
  <si>
    <t>ПЭДмП-50-70</t>
  </si>
  <si>
    <t>ПЭДмП-70-70</t>
  </si>
  <si>
    <t>ПОДУШКА ПУХОПЕРОВАЯ</t>
  </si>
  <si>
    <r>
      <t xml:space="preserve">Подушка с наполнителем пух 30% - перо 70%, ткань тик набивной. </t>
    </r>
    <r>
      <rPr>
        <i/>
        <sz val="14"/>
        <rFont val="Arial Cyr"/>
        <charset val="204"/>
      </rPr>
      <t xml:space="preserve">             г. Курск, г. Ростов на Дону           Упаковка пакет</t>
    </r>
  </si>
  <si>
    <t>П2-57</t>
  </si>
  <si>
    <t xml:space="preserve">    50х70</t>
  </si>
  <si>
    <t>П2-7</t>
  </si>
  <si>
    <t xml:space="preserve">    70х70</t>
  </si>
  <si>
    <t>МАТРАЦ</t>
  </si>
  <si>
    <r>
      <t xml:space="preserve">Матрац "Дачный",  наполнитель </t>
    </r>
    <r>
      <rPr>
        <b/>
        <sz val="14"/>
        <rFont val="Arial Cyr"/>
        <charset val="204"/>
      </rPr>
      <t>вата</t>
    </r>
    <r>
      <rPr>
        <sz val="14"/>
        <rFont val="Arial Cyr"/>
        <charset val="204"/>
      </rPr>
      <t xml:space="preserve">, чехол полиэстер                                                             </t>
    </r>
    <r>
      <rPr>
        <i/>
        <sz val="14"/>
        <rFont val="Arial Cyr"/>
        <charset val="204"/>
      </rPr>
      <t>Упаковка пакет</t>
    </r>
  </si>
  <si>
    <t>МВД-70</t>
  </si>
  <si>
    <t>70х190</t>
  </si>
  <si>
    <t>МВД-80</t>
  </si>
  <si>
    <t>80х190</t>
  </si>
  <si>
    <r>
      <t xml:space="preserve">Матрац, наполнитель </t>
    </r>
    <r>
      <rPr>
        <b/>
        <sz val="14"/>
        <rFont val="Arial Cyr"/>
        <charset val="204"/>
      </rPr>
      <t>вата</t>
    </r>
    <r>
      <rPr>
        <sz val="14"/>
        <rFont val="Arial Cyr"/>
        <charset val="204"/>
      </rPr>
      <t xml:space="preserve">, чехол полиэстер                                    </t>
    </r>
    <r>
      <rPr>
        <i/>
        <sz val="14"/>
        <rFont val="Arial Cyr"/>
        <charset val="204"/>
      </rPr>
      <t>Упаковка пакет</t>
    </r>
  </si>
  <si>
    <t xml:space="preserve">МВП-70  </t>
  </si>
  <si>
    <t>МВП-80</t>
  </si>
  <si>
    <t>МВП-90</t>
  </si>
  <si>
    <t>90х190</t>
  </si>
  <si>
    <t>МВП-120</t>
  </si>
  <si>
    <t>120х190</t>
  </si>
  <si>
    <t>МВП-140</t>
  </si>
  <si>
    <t>140х190</t>
  </si>
  <si>
    <t>МВП-160</t>
  </si>
  <si>
    <t>160х190</t>
  </si>
  <si>
    <t>МВП-180</t>
  </si>
  <si>
    <t>180х190</t>
  </si>
  <si>
    <t>МАТРАЦ ПЛАСТОВОЙ</t>
  </si>
  <si>
    <r>
      <t>Матрац, наполнитель</t>
    </r>
    <r>
      <rPr>
        <b/>
        <sz val="14"/>
        <rFont val="Arial Cyr"/>
        <charset val="204"/>
      </rPr>
      <t xml:space="preserve"> пласт ватин РВ</t>
    </r>
    <r>
      <rPr>
        <sz val="14"/>
        <rFont val="Arial Cyr"/>
        <charset val="204"/>
      </rPr>
      <t xml:space="preserve"> высота борта 5 см, чехол полиэстер с клапаном                                      </t>
    </r>
    <r>
      <rPr>
        <i/>
        <sz val="14"/>
        <rFont val="Arial Cyr"/>
        <charset val="204"/>
      </rPr>
      <t xml:space="preserve">Упаковка пакет   </t>
    </r>
    <r>
      <rPr>
        <sz val="14"/>
        <rFont val="Arial Cyr"/>
        <charset val="204"/>
      </rPr>
      <t xml:space="preserve"> </t>
    </r>
  </si>
  <si>
    <t>МПл-70</t>
  </si>
  <si>
    <t>МПл-80</t>
  </si>
  <si>
    <t>МПл-90</t>
  </si>
  <si>
    <t>МПл-120</t>
  </si>
  <si>
    <t>МПл-140</t>
  </si>
  <si>
    <t>МПл-1600</t>
  </si>
  <si>
    <r>
      <t>Матрац, наполнитель</t>
    </r>
    <r>
      <rPr>
        <b/>
        <sz val="14"/>
        <rFont val="Arial Cyr"/>
        <charset val="204"/>
      </rPr>
      <t xml:space="preserve"> пенополиуритан</t>
    </r>
    <r>
      <rPr>
        <sz val="14"/>
        <rFont val="Arial Cyr"/>
        <charset val="204"/>
      </rPr>
      <t xml:space="preserve"> высота борта 5 см, чехол ультроспет полиэстер, с резинкой, на молнии                                      </t>
    </r>
    <r>
      <rPr>
        <i/>
        <sz val="14"/>
        <rFont val="Arial Cyr"/>
        <charset val="204"/>
      </rPr>
      <t xml:space="preserve">Упаковка пакет   </t>
    </r>
    <r>
      <rPr>
        <sz val="14"/>
        <rFont val="Arial Cyr"/>
        <charset val="204"/>
      </rPr>
      <t xml:space="preserve"> </t>
    </r>
  </si>
  <si>
    <t>МП5-70</t>
  </si>
  <si>
    <t>70х200</t>
  </si>
  <si>
    <t>МП5-80</t>
  </si>
  <si>
    <t>80х200</t>
  </si>
  <si>
    <t>МП5-90</t>
  </si>
  <si>
    <t>90х200</t>
  </si>
  <si>
    <t>МП5-120</t>
  </si>
  <si>
    <t>120х200</t>
  </si>
  <si>
    <t>МП5-140</t>
  </si>
  <si>
    <t>140х200</t>
  </si>
  <si>
    <t>МП5-160</t>
  </si>
  <si>
    <t>160х200</t>
  </si>
  <si>
    <t>МП5-180</t>
  </si>
  <si>
    <t>180х200</t>
  </si>
  <si>
    <r>
      <t xml:space="preserve">Матрац, наполнитель </t>
    </r>
    <r>
      <rPr>
        <b/>
        <sz val="14"/>
        <rFont val="Arial Cyr"/>
        <charset val="204"/>
      </rPr>
      <t xml:space="preserve">пенополиуритан </t>
    </r>
    <r>
      <rPr>
        <sz val="14"/>
        <rFont val="Arial Cyr"/>
        <charset val="204"/>
      </rPr>
      <t xml:space="preserve">высота борта 10 см, чехол ультроспет полиэстер, с резинкой, на молнии                                  </t>
    </r>
    <r>
      <rPr>
        <i/>
        <sz val="14"/>
        <rFont val="Arial Cyr"/>
        <charset val="204"/>
      </rPr>
      <t xml:space="preserve">Упаковка пакет   </t>
    </r>
    <r>
      <rPr>
        <sz val="14"/>
        <rFont val="Arial Cyr"/>
        <charset val="204"/>
      </rPr>
      <t xml:space="preserve"> </t>
    </r>
  </si>
  <si>
    <t>МП10-70</t>
  </si>
  <si>
    <t>МП10-80</t>
  </si>
  <si>
    <t>МП10-90</t>
  </si>
  <si>
    <t>МП10-120</t>
  </si>
  <si>
    <t>МП10-140</t>
  </si>
  <si>
    <t>МП10-160</t>
  </si>
  <si>
    <t>МП10-180</t>
  </si>
  <si>
    <t>НАМАТРАСНИК     ОРТОПЕДИЧЕСКИЙ</t>
  </si>
  <si>
    <t>НБО-120</t>
  </si>
  <si>
    <t>НБО-140</t>
  </si>
  <si>
    <t>НАМАТРАСНИК</t>
  </si>
  <si>
    <t xml:space="preserve">Наматрасник на резинке, наполнитель овечья шерсть, ткань полиэстер                            Упаковка чемодан  </t>
  </si>
  <si>
    <t>НШ150-70</t>
  </si>
  <si>
    <t>НШ150-80</t>
  </si>
  <si>
    <t>НШ150-90</t>
  </si>
  <si>
    <t>НШ150-120</t>
  </si>
  <si>
    <t>НШ150-140</t>
  </si>
  <si>
    <t>НШ150-160</t>
  </si>
  <si>
    <t>НШ150-180</t>
  </si>
  <si>
    <t xml:space="preserve">Наматрасник на резинке, наполнитель бамбуковое волокно, ткань полиэстер Упаковка чемодан </t>
  </si>
  <si>
    <t>НБ150-70</t>
  </si>
  <si>
    <t>НБ150-80</t>
  </si>
  <si>
    <t>НБ150-90</t>
  </si>
  <si>
    <t>НБ150-120</t>
  </si>
  <si>
    <t>НБ150-140</t>
  </si>
  <si>
    <t>НБ150-160</t>
  </si>
  <si>
    <t>НБ150-180</t>
  </si>
  <si>
    <t xml:space="preserve">БУДЕМ РАДЫ ВИДЕТЬ ВАС В ЧИСЛЕ НАШИХ ПАРТНЕРОВ </t>
  </si>
  <si>
    <t>Кол-во, в шт.</t>
  </si>
  <si>
    <t>Сумма без учета скидки</t>
  </si>
  <si>
    <t>Цена, в руб.</t>
  </si>
  <si>
    <t xml:space="preserve">ЛИНИЯ "БИЗНЕС КЛАСС" </t>
  </si>
  <si>
    <t>ОДЕЯЛО  "ARS"</t>
  </si>
  <si>
    <t xml:space="preserve">Наполнитель овечья шерсть, ткань микрофибра                                                  Упаковка сумка  </t>
  </si>
  <si>
    <t>ОФШ-15</t>
  </si>
  <si>
    <t>ОФШ-17</t>
  </si>
  <si>
    <t>ОФШ-20</t>
  </si>
  <si>
    <t xml:space="preserve">Наполнитель    верблюжья  шерсть,                     ткань микрофибра                                      Упаковка сумка  </t>
  </si>
  <si>
    <t>ОФВШ-15</t>
  </si>
  <si>
    <t>ОФВШ-17</t>
  </si>
  <si>
    <t>ОФВШ-20</t>
  </si>
  <si>
    <t xml:space="preserve">Наполнитель волокно крапивы,                     ткань микрофибра                                        Упаковка сумка  </t>
  </si>
  <si>
    <t>ОФК-15</t>
  </si>
  <si>
    <t>ОФК-17</t>
  </si>
  <si>
    <t>ОФК-20</t>
  </si>
  <si>
    <t xml:space="preserve">Наполнитель льняное волокно,                     ткань микрофибра                                             Упаковка сумка  </t>
  </si>
  <si>
    <t>ОФЛв-15</t>
  </si>
  <si>
    <t>ОФЛв-17</t>
  </si>
  <si>
    <t>ОФЛв-20</t>
  </si>
  <si>
    <t xml:space="preserve">Наполнитель   шелковое волокно,                     ткань микрофибра                                       Упаковка сумка   </t>
  </si>
  <si>
    <t>ОФШв-15</t>
  </si>
  <si>
    <t>ОФШв-17</t>
  </si>
  <si>
    <t>ОФШв-20</t>
  </si>
  <si>
    <t xml:space="preserve">Наполнитель    бамбуковое волокно,                     ткань микрофибра                                      Упаковка сумка  </t>
  </si>
  <si>
    <t>ОФБ-15</t>
  </si>
  <si>
    <t>ОФБ-17</t>
  </si>
  <si>
    <t>ОФБ-20</t>
  </si>
  <si>
    <t xml:space="preserve">Наполнитель эвкалиптовое волокно, ткань микрофибра                                                    Упаковка сумка  </t>
  </si>
  <si>
    <t>ОФЭ-15</t>
  </si>
  <si>
    <t>ОФЭ-17</t>
  </si>
  <si>
    <t>ОФЭ-20</t>
  </si>
  <si>
    <t xml:space="preserve">Наполнитель лебяжий пух, ткань поплин                                                    Упаковка сумка  </t>
  </si>
  <si>
    <t>ОФЛп-15</t>
  </si>
  <si>
    <t>ОФЛп-17</t>
  </si>
  <si>
    <t>ОФЛп-20</t>
  </si>
  <si>
    <t>ПОДУШКИ "ARS"</t>
  </si>
  <si>
    <t xml:space="preserve">Подушка двухкамерная: степ шелковое волокно, на молнии наполнитель лебяжий пух, ткань микрофибра                                                  Упаковка конверт  </t>
  </si>
  <si>
    <t>ПШвДМ-50-70</t>
  </si>
  <si>
    <t>ПШвДМ-70-70</t>
  </si>
  <si>
    <t xml:space="preserve">Подушка двухкамерная: степ бамбуковое волокно, на молнии, наполнитель лебяжий пух, ткань микрофибра                                                    Упаковка конверт  </t>
  </si>
  <si>
    <t>ПБДМ-50-70</t>
  </si>
  <si>
    <t>ПБДМ-70-70</t>
  </si>
  <si>
    <t xml:space="preserve">Подушка двухкамерная: степ овечья шерсть на молнии, наполнитель лебяжий пух, ткань микрофибра.                                                 Упаковка конверт  </t>
  </si>
  <si>
    <t>ПШДМ-50-70</t>
  </si>
  <si>
    <t>ПШДМ-70-70</t>
  </si>
  <si>
    <t xml:space="preserve">Подушка двухкамерная: степ верблюжья шерсть, на молнии, наполнитель лебяжий пух, ткань микрофибра.                                                 Упаковка конверт  </t>
  </si>
  <si>
    <t>ПВДМ-50-70</t>
  </si>
  <si>
    <t>ПВДМ-70-70</t>
  </si>
  <si>
    <t xml:space="preserve">Подушка двухкамерная: степ эвкалиптовое волокно, на молнии, наполнитель лебяжий пух, ткань микрофибра.                                                      Упаковка конверт  </t>
  </si>
  <si>
    <t>ПЭДМ-50-70</t>
  </si>
  <si>
    <t>ПЭДМ-70-70</t>
  </si>
  <si>
    <t xml:space="preserve">Подушка лебяжий пух без молнии, наполнитель лебяжий пух, ткань поплин.                                                 Упаковка конверт  </t>
  </si>
  <si>
    <t>Подушка полупух</t>
  </si>
  <si>
    <t>Наполнитель пух-50%,</t>
  </si>
  <si>
    <t>ПК-50    50х70</t>
  </si>
  <si>
    <t>"Прима"</t>
  </si>
  <si>
    <t xml:space="preserve">перо-50% /чехол тик </t>
  </si>
  <si>
    <t>ПК-7      70х70</t>
  </si>
  <si>
    <r>
      <t>Подушка пух,</t>
    </r>
    <r>
      <rPr>
        <i/>
        <sz val="14"/>
        <rFont val="Arial Cyr"/>
        <charset val="204"/>
      </rPr>
      <t xml:space="preserve"> Упаковка конверт</t>
    </r>
  </si>
  <si>
    <t xml:space="preserve">Наполнитель пух- </t>
  </si>
  <si>
    <t>ББТ-57   50х70</t>
  </si>
  <si>
    <t>"Экстра"</t>
  </si>
  <si>
    <t xml:space="preserve">100% /чехол тик </t>
  </si>
  <si>
    <t>ПБТ-7    70х70</t>
  </si>
  <si>
    <t xml:space="preserve">ЛИНИЯ "ПРЕМИУМ" </t>
  </si>
  <si>
    <t>ОДЕЯЛА "ЛЮКС"</t>
  </si>
  <si>
    <t xml:space="preserve">Ткань тик/сатин, наполнитель бамбуковое волокно.                                                                       Упаковка сумка  </t>
  </si>
  <si>
    <t>ЛОБ-15</t>
  </si>
  <si>
    <t>ЛОБ-17</t>
  </si>
  <si>
    <t>ЛОБ-20</t>
  </si>
  <si>
    <t>ЛОБ-22</t>
  </si>
  <si>
    <t xml:space="preserve">Ткань тик/сатин, наполнитель верблюжья шерсть.                                                           Упаковка сумка  </t>
  </si>
  <si>
    <t>ЛОВ-15</t>
  </si>
  <si>
    <t>ЛОВ-17</t>
  </si>
  <si>
    <t>ЛОВ-20</t>
  </si>
  <si>
    <t xml:space="preserve">Ткань тик/сатин, наполнитель овечья шерсть.                                     Упаковка сумка  </t>
  </si>
  <si>
    <t>ЛОШ-15</t>
  </si>
  <si>
    <t>ЛОШ-17</t>
  </si>
  <si>
    <t>ЛОШ-20</t>
  </si>
  <si>
    <t xml:space="preserve">Ткань тик/сатин, наполнитель лебяжий пух.                            Упаковка сумка  </t>
  </si>
  <si>
    <t>ЛОЛп-15</t>
  </si>
  <si>
    <t>ЛОЛп-17</t>
  </si>
  <si>
    <t>ЛОЛп-20</t>
  </si>
  <si>
    <t xml:space="preserve">Ткань тик/сатин, наполнитель волокно крапивы                                                               Упаковка сумка  </t>
  </si>
  <si>
    <t>ЛОК-15</t>
  </si>
  <si>
    <t>ЛОК-17</t>
  </si>
  <si>
    <t>ЛОК-20</t>
  </si>
  <si>
    <t xml:space="preserve">Ткань тик/сатин, наполнитель льняное волокно                                                          Упаковка сумка  </t>
  </si>
  <si>
    <t>ЛОЛ-15</t>
  </si>
  <si>
    <t>ЛОЛ-17</t>
  </si>
  <si>
    <t>ЛОЛ-20</t>
  </si>
  <si>
    <t xml:space="preserve">Ткань тик/сатин, наполнитель   шелковое волокно,                                                         Упаковка сумка   </t>
  </si>
  <si>
    <t>ЛОШв-15</t>
  </si>
  <si>
    <t>ЛОШв-17</t>
  </si>
  <si>
    <t>ЛОШв-20</t>
  </si>
  <si>
    <t>ОДЕЯЛО "ПРЕМИУМ КЛАСС"</t>
  </si>
  <si>
    <t xml:space="preserve">CANNE                                                Ткань тик/сатин, наполнитель бамбуковое волокно                                                                  Упаковка сумка  </t>
  </si>
  <si>
    <t>ПКБ-15</t>
  </si>
  <si>
    <t>ПКБ-17</t>
  </si>
  <si>
    <t>ПКБ-20</t>
  </si>
  <si>
    <t>ПКБ-22</t>
  </si>
  <si>
    <t xml:space="preserve">CHAMEAU                                           Ткань тик/сатин, наполнитель верблюжья шерсть.                                                                  Упаковка сумка  </t>
  </si>
  <si>
    <t>ПКВ-15</t>
  </si>
  <si>
    <t>ПКВ-17</t>
  </si>
  <si>
    <t>ПКВ-20</t>
  </si>
  <si>
    <t>ПКВ-22</t>
  </si>
  <si>
    <t xml:space="preserve">MOUTON                                             Ткань тик/сатин, наполнитель    овечья шерсть                                       Упаковка сумка  </t>
  </si>
  <si>
    <t>ПКШ-15</t>
  </si>
  <si>
    <t>ПКШ-17</t>
  </si>
  <si>
    <t>ПКШ-20</t>
  </si>
  <si>
    <t xml:space="preserve">EUCALYTUS                                           Ткань тик/сатин, наполнитель эвкалиптовое волокно                                                                    Упаковка сумка  </t>
  </si>
  <si>
    <t>ПКЭ-15</t>
  </si>
  <si>
    <t>ПКЭ-17</t>
  </si>
  <si>
    <t>ПКЭ-20</t>
  </si>
  <si>
    <t xml:space="preserve">ORTIE                                                Ткань тик/сатин, наполнитель волокно крапивы                                                          Упаковка сумка  </t>
  </si>
  <si>
    <t>ПКК-15</t>
  </si>
  <si>
    <t>ПКК-17</t>
  </si>
  <si>
    <t>ПКК-20</t>
  </si>
  <si>
    <t xml:space="preserve">LEN                                                                        Ткань тик/сатин, наполнитель льняное волокно                                                         Упаковка сумка   </t>
  </si>
  <si>
    <t>ПКЛ-15</t>
  </si>
  <si>
    <t>ПКЛ-17</t>
  </si>
  <si>
    <t>ПКЛ-20</t>
  </si>
  <si>
    <t xml:space="preserve">SWAN                                                Ткань тик/сатин, наполнитель лебяжий пух                                              Упаковка сумка  </t>
  </si>
  <si>
    <t>ПКЛп-15</t>
  </si>
  <si>
    <t>ПКЛп-17</t>
  </si>
  <si>
    <t>ПКЛп-20</t>
  </si>
  <si>
    <t xml:space="preserve">PAPILLON                                           Ткань тик/сатин, наполнитель   шелковое волокно                                                              Упаковка сумка  </t>
  </si>
  <si>
    <t>ПКШв-15</t>
  </si>
  <si>
    <t>ПКШв-17</t>
  </si>
  <si>
    <t>ПКШв-20</t>
  </si>
  <si>
    <r>
      <t>УНИВЕРСАЛЬНОЕ ОДЕЯЛО МЕХОВОЕ "</t>
    </r>
    <r>
      <rPr>
        <b/>
        <i/>
        <sz val="16"/>
        <rFont val="Arial Cyr"/>
        <charset val="204"/>
      </rPr>
      <t>MOULIN ROUGE</t>
    </r>
    <r>
      <rPr>
        <b/>
        <sz val="16"/>
        <rFont val="Arial Cyr"/>
        <charset val="204"/>
      </rPr>
      <t>"</t>
    </r>
  </si>
  <si>
    <t xml:space="preserve">MOULIN ROUGE                 Двустороннее одеяло – мех  шерстяной, полиэстер 3D
          Упаковка чемодан  </t>
  </si>
  <si>
    <t>ОМП-15</t>
  </si>
  <si>
    <t>ОМП-17</t>
  </si>
  <si>
    <t>ОМП-20</t>
  </si>
  <si>
    <t xml:space="preserve">MOULIN ROUGE ВКОРОБКЕ           Двустороннее одеяло – мех  шерстяной, полиэстер 3D
          Упаковка чемодан  </t>
  </si>
  <si>
    <t>ОДЕЯЛО ПУХОВОЕ</t>
  </si>
  <si>
    <r>
      <t xml:space="preserve">Одеяло наполнитель пух, ткань тик                                                 </t>
    </r>
    <r>
      <rPr>
        <i/>
        <sz val="14"/>
        <rFont val="Arial Cyr"/>
        <charset val="204"/>
      </rPr>
      <t xml:space="preserve">Упаковка сумка,                                     </t>
    </r>
    <r>
      <rPr>
        <sz val="14"/>
        <rFont val="Arial Cyr"/>
        <charset val="204"/>
      </rPr>
      <t xml:space="preserve"> г. Курск, г. Ростов на Дону</t>
    </r>
  </si>
  <si>
    <t>ОБТ-15</t>
  </si>
  <si>
    <t>ОБТ-17</t>
  </si>
  <si>
    <t>ОБТ-20</t>
  </si>
  <si>
    <t>195х215</t>
  </si>
  <si>
    <t>ПОДУШКИ "ПРЕМИУМ КЛАСС"</t>
  </si>
  <si>
    <t xml:space="preserve">PAPILLON                                                   Подушка двухкамерная: степ шелковое волокно, на молнии, наполнитель лебяжий пух,                                       ткань 100% хлопок                                              Упаковка конверт  </t>
  </si>
  <si>
    <t>ПШДТ-50-70</t>
  </si>
  <si>
    <t>ПШДТ-70-70</t>
  </si>
  <si>
    <t xml:space="preserve">CANNE                                       Подушка двухкамерная: степ бамбуковое волокно, на молнии, наполнитель лебяжий пух, ткань 100% хлопок              Упаковка конверт  </t>
  </si>
  <si>
    <t>ПБДТ-50-70</t>
  </si>
  <si>
    <t>ПБДТ-70-70</t>
  </si>
  <si>
    <t xml:space="preserve">CHAMEAU                                                  Подушка двухкамерная: степ верблюжья шерсть, на молнии, наполнитель лебяжий пух, ткань 100% хлопок                                          Упаковка конверт  </t>
  </si>
  <si>
    <t>ПВДТ-50-70</t>
  </si>
  <si>
    <t>ПВДТ-70-70</t>
  </si>
  <si>
    <t xml:space="preserve">EUCALYTUS                                             Подушка двухкамерная: степ эвкалиптовое волокно, на молнии, наполнитель лебяжий пух, ткань 100% хлопок                                           Упаковка конверт  </t>
  </si>
  <si>
    <t>ПЭДТ-50-70</t>
  </si>
  <si>
    <t>ПЭДТ-70-70</t>
  </si>
  <si>
    <t xml:space="preserve">MOUTON                                         Подушка двухкамерная: степ овечья шерсть, на молнии, наполнитель лебяжий пух, ткань 100% хлопок                                   Упаковка конверт  </t>
  </si>
  <si>
    <t xml:space="preserve">ORTIE                                              Подушка двухкамерная: степ волокно крапивы, на молнии, наполнитель лебяжий пух, ткань 100% хлопок         Упаковка конверт  </t>
  </si>
  <si>
    <t>ПКДТ-50-70</t>
  </si>
  <si>
    <t>ПКДТ-70-70</t>
  </si>
  <si>
    <t xml:space="preserve">LEN                                                                         Подушка двухкамерная: степ льняное волокно, наполнитель лебяжий пух, ткань 100% хлопок                                    Упаковка сумка  </t>
  </si>
  <si>
    <t>ПЛвДТ-50-70</t>
  </si>
  <si>
    <t>ПЛвДТ-70-70</t>
  </si>
  <si>
    <t xml:space="preserve">SWAN                                                 Подушка лебяжий пух, наполнитель лебяжий пух, ткань 100% хлопок                                              Упаковка конверт  </t>
  </si>
  <si>
    <t>ПЛпДТ-50-70</t>
  </si>
  <si>
    <t>ПЛпДТ-70-70</t>
  </si>
  <si>
    <r>
      <t>Есть вопросы? Звоните!</t>
    </r>
    <r>
      <rPr>
        <b/>
        <sz val="16"/>
        <color rgb="FFFF0000"/>
        <rFont val="Calibri"/>
        <family val="2"/>
        <charset val="204"/>
        <scheme val="minor"/>
      </rPr>
      <t xml:space="preserve"> 8-920-356-10-14 </t>
    </r>
  </si>
  <si>
    <t xml:space="preserve">Разовая скидка </t>
  </si>
  <si>
    <t>Единовременный заказ на сумму</t>
  </si>
  <si>
    <t>Скидка</t>
  </si>
  <si>
    <t>Накопительная скидка</t>
  </si>
  <si>
    <t>Общая сумма всех заказов</t>
  </si>
  <si>
    <t>20 000 руб.</t>
  </si>
  <si>
    <t>50 000 руб.</t>
  </si>
  <si>
    <t>100 000 руб.</t>
  </si>
  <si>
    <t>200 000 руб.</t>
  </si>
  <si>
    <t>от 300 000 руб. до 700 000 руб.</t>
  </si>
  <si>
    <t>от 700 000 руб. до 1 500 000руб.</t>
  </si>
  <si>
    <t>свыше 1 500 000 руб.</t>
  </si>
  <si>
    <t>от 100 000 руб. до 300 000 руб.</t>
  </si>
  <si>
    <t>Дается постоянным клиентам на каждый заказ                от 10 000 руб. начиная со 2-ого заказа</t>
  </si>
  <si>
    <t>Дается при достижении определенной суммы заказа</t>
  </si>
  <si>
    <t>Транспортной компанией «Желдорэкспедиция»</t>
  </si>
  <si>
    <t>Адрес в Иваново:</t>
  </si>
  <si>
    <t>153000, пл. Генкиной, д. 1, склад 8</t>
  </si>
  <si>
    <t>тел: 8 800 1005-505</t>
  </si>
  <si>
    <t>8(4932) 26-00-80</t>
  </si>
  <si>
    <t>8(4932) 26-00-81</t>
  </si>
  <si>
    <t>Транспортной компанией «Автотрейдинг»</t>
  </si>
  <si>
    <t>153005 ул. Спартака, д. 22, оф. 111</t>
  </si>
  <si>
    <t>тел: 8-800-100-5000</t>
  </si>
  <si>
    <t>8(4932) 93-92-90</t>
  </si>
  <si>
    <t>Транспортной компанией «Деловые Линии»</t>
  </si>
  <si>
    <t>ул.Суздальская, дом 16 а;</t>
  </si>
  <si>
    <t>тел: 8-800-100-8000</t>
  </si>
  <si>
    <t>8(4932) 38-93-30</t>
  </si>
  <si>
    <t>Транспортной компанией «ПЭК»</t>
  </si>
  <si>
    <t>153000 ул. Тимирязева д.1 стр. 20</t>
  </si>
  <si>
    <t>тел: 8(4932) 26-03-30 </t>
  </si>
  <si>
    <t>Транспортной компанией «CAR-GO!»</t>
  </si>
  <si>
    <t>8-800-333-03-83</t>
  </si>
  <si>
    <t>(495) 739-07-15 </t>
  </si>
  <si>
    <t>Обратите внимание: все серии разбиты на разные листы. Так же Вы можете узнать свою скидку и выбрать способ доставки</t>
  </si>
  <si>
    <t>Отправка заказов производится в срок не более 5 раб. дней после оплаты</t>
  </si>
  <si>
    <t>Получит информацию об истории заказов и статусе скидки Вы можете по телефонам:                                                         8-920-356-10-14           8-4932-57-59-48</t>
  </si>
  <si>
    <t>Отправьте Ваш заказ                     ars-group.iv@yandex.ru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</si>
</sst>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_ ;[Red]\-#,##0\ "/>
    <numFmt numFmtId="165" formatCode="#,##0&quot;р.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Cyr"/>
      <charset val="204"/>
    </font>
    <font>
      <b/>
      <i/>
      <sz val="18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b/>
      <i/>
      <sz val="16"/>
      <name val="Arial Cyr"/>
      <charset val="204"/>
    </font>
    <font>
      <i/>
      <sz val="14"/>
      <name val="Arial Cyr"/>
      <charset val="204"/>
    </font>
    <font>
      <u/>
      <sz val="11"/>
      <color theme="10"/>
      <name val="Calibri"/>
      <family val="2"/>
      <scheme val="minor"/>
    </font>
    <font>
      <i/>
      <sz val="16"/>
      <name val="Arial Cyr"/>
      <charset val="204"/>
    </font>
    <font>
      <b/>
      <i/>
      <sz val="18"/>
      <name val="Bookman Old Style"/>
      <family val="1"/>
      <charset val="204"/>
    </font>
    <font>
      <b/>
      <i/>
      <sz val="16"/>
      <name val="Bookman Old Style"/>
      <family val="1"/>
      <charset val="204"/>
    </font>
    <font>
      <sz val="11"/>
      <name val="Arial Cyr"/>
      <charset val="204"/>
    </font>
    <font>
      <i/>
      <sz val="14"/>
      <name val="Bookman Old Style"/>
      <family val="1"/>
      <charset val="204"/>
    </font>
    <font>
      <i/>
      <sz val="12"/>
      <name val="Bookman Old Style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375E93"/>
      <name val="Arial"/>
      <family val="2"/>
      <charset val="204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44" fontId="4" fillId="2" borderId="12" xfId="1" applyFont="1" applyFill="1" applyBorder="1" applyAlignment="1">
      <alignment horizontal="center" vertical="center" wrapText="1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4" fontId="4" fillId="2" borderId="14" xfId="1" applyFont="1" applyFill="1" applyBorder="1" applyAlignment="1">
      <alignment horizontal="center" vertical="center" wrapText="1"/>
    </xf>
    <xf numFmtId="0" fontId="4" fillId="2" borderId="16" xfId="0" applyFont="1" applyFill="1" applyBorder="1"/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20" xfId="0" applyFont="1" applyFill="1" applyBorder="1"/>
    <xf numFmtId="0" fontId="0" fillId="4" borderId="21" xfId="0" applyFill="1" applyBorder="1"/>
    <xf numFmtId="0" fontId="2" fillId="2" borderId="41" xfId="0" applyFont="1" applyFill="1" applyBorder="1" applyAlignment="1">
      <alignment horizontal="center" vertical="center" wrapText="1"/>
    </xf>
    <xf numFmtId="1" fontId="4" fillId="2" borderId="42" xfId="0" applyNumberFormat="1" applyFont="1" applyFill="1" applyBorder="1" applyAlignment="1">
      <alignment horizontal="center" vertical="center" wrapText="1"/>
    </xf>
    <xf numFmtId="1" fontId="4" fillId="2" borderId="41" xfId="0" applyNumberFormat="1" applyFont="1" applyFill="1" applyBorder="1" applyAlignment="1">
      <alignment horizontal="center" vertical="center" wrapText="1"/>
    </xf>
    <xf numFmtId="1" fontId="4" fillId="2" borderId="43" xfId="0" applyNumberFormat="1" applyFont="1" applyFill="1" applyBorder="1" applyAlignment="1">
      <alignment horizontal="center" vertical="center" wrapText="1"/>
    </xf>
    <xf numFmtId="1" fontId="4" fillId="2" borderId="42" xfId="0" applyNumberFormat="1" applyFont="1" applyFill="1" applyBorder="1" applyAlignment="1">
      <alignment horizontal="center"/>
    </xf>
    <xf numFmtId="1" fontId="4" fillId="2" borderId="41" xfId="0" applyNumberFormat="1" applyFont="1" applyFill="1" applyBorder="1" applyAlignment="1">
      <alignment horizontal="center"/>
    </xf>
    <xf numFmtId="1" fontId="4" fillId="2" borderId="43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 vertical="center" wrapText="1"/>
    </xf>
    <xf numFmtId="164" fontId="4" fillId="2" borderId="43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30" xfId="0" applyBorder="1"/>
    <xf numFmtId="0" fontId="0" fillId="0" borderId="38" xfId="0" applyBorder="1"/>
    <xf numFmtId="0" fontId="0" fillId="4" borderId="21" xfId="0" applyFill="1" applyBorder="1" applyAlignment="1"/>
    <xf numFmtId="1" fontId="0" fillId="4" borderId="21" xfId="0" applyNumberFormat="1" applyFill="1" applyBorder="1"/>
    <xf numFmtId="165" fontId="0" fillId="0" borderId="30" xfId="0" applyNumberFormat="1" applyBorder="1"/>
    <xf numFmtId="165" fontId="0" fillId="4" borderId="28" xfId="0" applyNumberFormat="1" applyFill="1" applyBorder="1" applyAlignment="1"/>
    <xf numFmtId="165" fontId="0" fillId="4" borderId="22" xfId="0" applyNumberFormat="1" applyFill="1" applyBorder="1"/>
    <xf numFmtId="0" fontId="0" fillId="4" borderId="38" xfId="0" applyFill="1" applyBorder="1"/>
    <xf numFmtId="165" fontId="0" fillId="4" borderId="31" xfId="0" applyNumberFormat="1" applyFill="1" applyBorder="1"/>
    <xf numFmtId="165" fontId="0" fillId="0" borderId="31" xfId="0" applyNumberFormat="1" applyBorder="1"/>
    <xf numFmtId="0" fontId="0" fillId="0" borderId="37" xfId="0" applyBorder="1"/>
    <xf numFmtId="165" fontId="0" fillId="0" borderId="29" xfId="0" applyNumberFormat="1" applyBorder="1"/>
    <xf numFmtId="1" fontId="0" fillId="5" borderId="37" xfId="0" applyNumberFormat="1" applyFill="1" applyBorder="1" applyAlignment="1"/>
    <xf numFmtId="165" fontId="0" fillId="5" borderId="39" xfId="0" applyNumberFormat="1" applyFill="1" applyBorder="1" applyAlignment="1"/>
    <xf numFmtId="0" fontId="0" fillId="0" borderId="0" xfId="0" applyAlignment="1">
      <alignment horizont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2" borderId="3" xfId="0" applyFill="1" applyBorder="1"/>
    <xf numFmtId="0" fontId="0" fillId="2" borderId="31" xfId="0" applyFill="1" applyBorder="1"/>
    <xf numFmtId="0" fontId="2" fillId="2" borderId="1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4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/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0" fillId="0" borderId="46" xfId="0" applyFill="1" applyBorder="1"/>
    <xf numFmtId="165" fontId="0" fillId="0" borderId="30" xfId="0" applyNumberFormat="1" applyFill="1" applyBorder="1"/>
    <xf numFmtId="1" fontId="4" fillId="2" borderId="44" xfId="0" applyNumberFormat="1" applyFont="1" applyFill="1" applyBorder="1" applyAlignment="1">
      <alignment horizontal="center" vertical="center" wrapText="1"/>
    </xf>
    <xf numFmtId="1" fontId="4" fillId="2" borderId="45" xfId="0" applyNumberFormat="1" applyFont="1" applyFill="1" applyBorder="1" applyAlignment="1">
      <alignment horizontal="center" vertical="center" wrapText="1"/>
    </xf>
    <xf numFmtId="165" fontId="0" fillId="4" borderId="29" xfId="0" applyNumberFormat="1" applyFill="1" applyBorder="1"/>
    <xf numFmtId="0" fontId="0" fillId="4" borderId="37" xfId="0" applyFill="1" applyBorder="1"/>
    <xf numFmtId="1" fontId="0" fillId="4" borderId="38" xfId="0" applyNumberFormat="1" applyFill="1" applyBorder="1"/>
    <xf numFmtId="0" fontId="13" fillId="2" borderId="37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6" fillId="2" borderId="3" xfId="0" applyFont="1" applyFill="1" applyBorder="1"/>
    <xf numFmtId="9" fontId="0" fillId="0" borderId="0" xfId="0" applyNumberFormat="1"/>
    <xf numFmtId="0" fontId="0" fillId="0" borderId="0" xfId="0" applyAlignment="1">
      <alignment horizontal="center"/>
    </xf>
    <xf numFmtId="9" fontId="0" fillId="0" borderId="30" xfId="0" applyNumberFormat="1" applyBorder="1"/>
    <xf numFmtId="9" fontId="0" fillId="0" borderId="31" xfId="0" applyNumberFormat="1" applyBorder="1"/>
    <xf numFmtId="0" fontId="0" fillId="0" borderId="56" xfId="0" applyBorder="1"/>
    <xf numFmtId="0" fontId="0" fillId="0" borderId="40" xfId="0" applyBorder="1"/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0" xfId="0" applyFill="1"/>
    <xf numFmtId="0" fontId="0" fillId="6" borderId="0" xfId="0" applyFill="1"/>
    <xf numFmtId="0" fontId="19" fillId="6" borderId="0" xfId="0" applyFont="1" applyFill="1" applyAlignment="1">
      <alignment vertical="center" wrapText="1"/>
    </xf>
    <xf numFmtId="0" fontId="18" fillId="6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9" fillId="6" borderId="0" xfId="2" applyFill="1" applyAlignment="1">
      <alignment horizontal="center" vertical="center" wrapText="1"/>
    </xf>
    <xf numFmtId="0" fontId="0" fillId="6" borderId="0" xfId="0" applyFill="1" applyAlignment="1">
      <alignment vertical="top" wrapText="1"/>
    </xf>
    <xf numFmtId="0" fontId="20" fillId="5" borderId="0" xfId="0" applyFont="1" applyFill="1"/>
    <xf numFmtId="0" fontId="21" fillId="7" borderId="0" xfId="0" applyFont="1" applyFill="1"/>
    <xf numFmtId="0" fontId="0" fillId="7" borderId="0" xfId="0" applyFill="1"/>
    <xf numFmtId="0" fontId="5" fillId="5" borderId="37" xfId="0" applyFont="1" applyFill="1" applyBorder="1" applyAlignment="1">
      <alignment horizontal="center" wrapText="1"/>
    </xf>
    <xf numFmtId="0" fontId="5" fillId="5" borderId="29" xfId="0" applyFont="1" applyFill="1" applyBorder="1" applyAlignment="1">
      <alignment horizontal="center" wrapText="1"/>
    </xf>
    <xf numFmtId="0" fontId="5" fillId="5" borderId="46" xfId="0" applyFont="1" applyFill="1" applyBorder="1" applyAlignment="1">
      <alignment horizontal="center" wrapText="1"/>
    </xf>
    <xf numFmtId="0" fontId="5" fillId="5" borderId="30" xfId="0" applyFont="1" applyFill="1" applyBorder="1" applyAlignment="1">
      <alignment horizontal="center" wrapText="1"/>
    </xf>
    <xf numFmtId="0" fontId="5" fillId="5" borderId="38" xfId="0" applyFont="1" applyFill="1" applyBorder="1" applyAlignment="1">
      <alignment horizontal="center" wrapText="1"/>
    </xf>
    <xf numFmtId="0" fontId="5" fillId="5" borderId="31" xfId="0" applyFont="1" applyFill="1" applyBorder="1" applyAlignment="1">
      <alignment horizontal="center" wrapText="1"/>
    </xf>
    <xf numFmtId="165" fontId="0" fillId="0" borderId="30" xfId="0" applyNumberFormat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6" xfId="0" applyBorder="1"/>
    <xf numFmtId="0" fontId="0" fillId="0" borderId="37" xfId="0" applyBorder="1" applyAlignment="1"/>
    <xf numFmtId="0" fontId="0" fillId="0" borderId="46" xfId="0" applyBorder="1" applyAlignment="1"/>
    <xf numFmtId="0" fontId="0" fillId="0" borderId="38" xfId="0" applyBorder="1" applyAlignment="1"/>
    <xf numFmtId="165" fontId="0" fillId="0" borderId="29" xfId="0" applyNumberFormat="1" applyBorder="1" applyAlignment="1"/>
    <xf numFmtId="165" fontId="0" fillId="0" borderId="30" xfId="0" applyNumberFormat="1" applyBorder="1" applyAlignment="1"/>
    <xf numFmtId="165" fontId="0" fillId="0" borderId="31" xfId="0" applyNumberFormat="1" applyBorder="1" applyAlignment="1"/>
    <xf numFmtId="0" fontId="4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" fontId="4" fillId="2" borderId="44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" fontId="4" fillId="2" borderId="45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 wrapText="1"/>
    </xf>
    <xf numFmtId="1" fontId="4" fillId="2" borderId="8" xfId="1" applyNumberFormat="1" applyFont="1" applyFill="1" applyBorder="1" applyAlignment="1">
      <alignment horizontal="center" vertical="center" wrapText="1"/>
    </xf>
    <xf numFmtId="1" fontId="4" fillId="2" borderId="11" xfId="1" applyNumberFormat="1" applyFont="1" applyFill="1" applyBorder="1" applyAlignment="1">
      <alignment horizontal="center" vertical="center" wrapText="1"/>
    </xf>
    <xf numFmtId="1" fontId="4" fillId="2" borderId="13" xfId="1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4" fillId="2" borderId="14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12" xfId="1" applyNumberFormat="1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7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4" borderId="37" xfId="0" applyFill="1" applyBorder="1" applyAlignment="1">
      <alignment horizontal="center"/>
    </xf>
    <xf numFmtId="0" fontId="0" fillId="0" borderId="29" xfId="0" applyBorder="1" applyAlignment="1"/>
    <xf numFmtId="0" fontId="0" fillId="5" borderId="46" xfId="0" applyFill="1" applyBorder="1" applyAlignment="1">
      <alignment horizontal="center" wrapText="1"/>
    </xf>
    <xf numFmtId="0" fontId="0" fillId="5" borderId="30" xfId="0" applyFill="1" applyBorder="1" applyAlignment="1">
      <alignment horizontal="center" wrapText="1"/>
    </xf>
    <xf numFmtId="0" fontId="0" fillId="4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9" fillId="6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://pimantex.ru/go/url=http:/www.ae5000.ru" TargetMode="External"/><Relationship Id="rId7" Type="http://schemas.openxmlformats.org/officeDocument/2006/relationships/hyperlink" Target="http://pimantex.ru/go/url=http:/www.pecom.ru/ru/calc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imantex.ru/go/url=http:/www.jde.ru/cal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pimantex.ru/go/url=http:/www.dellin.ru" TargetMode="External"/><Relationship Id="rId10" Type="http://schemas.openxmlformats.org/officeDocument/2006/relationships/image" Target="../media/image5.gif"/><Relationship Id="rId4" Type="http://schemas.openxmlformats.org/officeDocument/2006/relationships/image" Target="../media/image2.png"/><Relationship Id="rId9" Type="http://schemas.openxmlformats.org/officeDocument/2006/relationships/hyperlink" Target="http://pimantex.ru/go/url=http:/dostavkagruzov.com/onlin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2647950</xdr:colOff>
      <xdr:row>1</xdr:row>
      <xdr:rowOff>1152525</xdr:rowOff>
    </xdr:to>
    <xdr:pic>
      <xdr:nvPicPr>
        <xdr:cNvPr id="2" name="Рисунок 1" descr="ЖелДорЭкспедиция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26479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2647950</xdr:colOff>
      <xdr:row>1</xdr:row>
      <xdr:rowOff>1152525</xdr:rowOff>
    </xdr:to>
    <xdr:pic>
      <xdr:nvPicPr>
        <xdr:cNvPr id="3" name="Рисунок 2" descr="Автотрейдинг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26479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2647950</xdr:colOff>
      <xdr:row>8</xdr:row>
      <xdr:rowOff>1152525</xdr:rowOff>
    </xdr:to>
    <xdr:pic>
      <xdr:nvPicPr>
        <xdr:cNvPr id="4" name="Рисунок 3" descr="Деловые Линии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"/>
          <a:ext cx="26479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2647950</xdr:colOff>
      <xdr:row>8</xdr:row>
      <xdr:rowOff>1152525</xdr:rowOff>
    </xdr:to>
    <xdr:pic>
      <xdr:nvPicPr>
        <xdr:cNvPr id="5" name="Рисунок 4" descr="ПЭК">
          <a:hlinkClick xmlns:r="http://schemas.openxmlformats.org/officeDocument/2006/relationships" r:id="rId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171950"/>
          <a:ext cx="26479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2647950</xdr:colOff>
      <xdr:row>18</xdr:row>
      <xdr:rowOff>38100</xdr:rowOff>
    </xdr:to>
    <xdr:pic>
      <xdr:nvPicPr>
        <xdr:cNvPr id="6" name="Рисунок 5" descr="CAR-GO!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9550"/>
          <a:ext cx="26479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pimantex.ru/go/url=http:/www.dellin.ru/" TargetMode="External"/><Relationship Id="rId2" Type="http://schemas.openxmlformats.org/officeDocument/2006/relationships/hyperlink" Target="http://pimantex.ru/go/url=http:/www.ae5000.ru" TargetMode="External"/><Relationship Id="rId1" Type="http://schemas.openxmlformats.org/officeDocument/2006/relationships/hyperlink" Target="http://pimantex.ru/go/url=http:/www.jde.ru/calc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pimantex.ru/go/url=http:/dostavkagruzov.com/online/" TargetMode="External"/><Relationship Id="rId4" Type="http://schemas.openxmlformats.org/officeDocument/2006/relationships/hyperlink" Target="http://pimantex.ru/go/url=http:/www.pecom.ru/ru/cal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workbookViewId="0">
      <pane ySplit="3" topLeftCell="A4" activePane="bottomLeft" state="frozen"/>
      <selection pane="bottomLeft" activeCell="E179" sqref="E179"/>
    </sheetView>
  </sheetViews>
  <sheetFormatPr defaultRowHeight="15" x14ac:dyDescent="0.25"/>
  <cols>
    <col min="2" max="2" width="48.42578125" customWidth="1"/>
    <col min="3" max="3" width="20.28515625" customWidth="1"/>
    <col min="4" max="4" width="24.42578125" customWidth="1"/>
    <col min="5" max="5" width="18.42578125" customWidth="1"/>
    <col min="6" max="6" width="14.7109375" customWidth="1"/>
    <col min="7" max="7" width="27.140625" customWidth="1"/>
  </cols>
  <sheetData>
    <row r="1" spans="1:7" ht="26.25" customHeight="1" thickBot="1" x14ac:dyDescent="0.4">
      <c r="A1" s="117" t="s">
        <v>422</v>
      </c>
      <c r="B1" s="118"/>
      <c r="C1" s="118"/>
      <c r="D1" s="118"/>
      <c r="E1" s="118"/>
      <c r="F1" s="118"/>
      <c r="G1" s="118"/>
    </row>
    <row r="2" spans="1:7" ht="36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28" t="s">
        <v>4</v>
      </c>
      <c r="F2" s="39" t="s">
        <v>219</v>
      </c>
      <c r="G2" s="40" t="s">
        <v>220</v>
      </c>
    </row>
    <row r="3" spans="1:7" ht="24" customHeight="1" thickBot="1" x14ac:dyDescent="0.3">
      <c r="A3" s="182" t="s">
        <v>5</v>
      </c>
      <c r="B3" s="183"/>
      <c r="C3" s="183"/>
      <c r="D3" s="183"/>
      <c r="E3" s="183"/>
      <c r="F3" s="54">
        <f>F4+F25+F46+F60+F69+F74+F113+F116+F126+F147+F150</f>
        <v>0</v>
      </c>
      <c r="G3" s="55">
        <f>G4+G25+G46+G60+G69+G74+G113+G116+G126+G147+G150</f>
        <v>0</v>
      </c>
    </row>
    <row r="4" spans="1:7" ht="18.75" thickBot="1" x14ac:dyDescent="0.3">
      <c r="A4" s="184" t="s">
        <v>6</v>
      </c>
      <c r="B4" s="185"/>
      <c r="C4" s="185"/>
      <c r="D4" s="185"/>
      <c r="E4" s="185"/>
      <c r="F4" s="44">
        <f>F5+F6+F7+F8+F9+F10+F11+F12+F13+F14+F15+F16+F17+F18+F19+F20+F21+F22+F23+F24</f>
        <v>0</v>
      </c>
      <c r="G4" s="47">
        <f>SUM(G5:G24)</f>
        <v>0</v>
      </c>
    </row>
    <row r="5" spans="1:7" ht="30" customHeight="1" x14ac:dyDescent="0.25">
      <c r="A5" s="153">
        <v>1</v>
      </c>
      <c r="B5" s="138" t="s">
        <v>7</v>
      </c>
      <c r="C5" s="9" t="s">
        <v>8</v>
      </c>
      <c r="D5" s="10" t="s">
        <v>9</v>
      </c>
      <c r="E5" s="29">
        <v>315</v>
      </c>
      <c r="F5" s="41"/>
      <c r="G5" s="46">
        <f>F5*E5</f>
        <v>0</v>
      </c>
    </row>
    <row r="6" spans="1:7" ht="30" customHeight="1" x14ac:dyDescent="0.25">
      <c r="A6" s="154"/>
      <c r="B6" s="139"/>
      <c r="C6" s="4" t="s">
        <v>10</v>
      </c>
      <c r="D6" s="5" t="s">
        <v>11</v>
      </c>
      <c r="E6" s="30">
        <v>335</v>
      </c>
      <c r="F6" s="41"/>
      <c r="G6" s="46">
        <f t="shared" ref="G6:G24" si="0">F6*E6</f>
        <v>0</v>
      </c>
    </row>
    <row r="7" spans="1:7" ht="30" customHeight="1" x14ac:dyDescent="0.25">
      <c r="A7" s="154"/>
      <c r="B7" s="139"/>
      <c r="C7" s="4" t="s">
        <v>12</v>
      </c>
      <c r="D7" s="5" t="s">
        <v>13</v>
      </c>
      <c r="E7" s="30">
        <v>425</v>
      </c>
      <c r="F7" s="41"/>
      <c r="G7" s="46">
        <f t="shared" si="0"/>
        <v>0</v>
      </c>
    </row>
    <row r="8" spans="1:7" ht="30" customHeight="1" thickBot="1" x14ac:dyDescent="0.3">
      <c r="A8" s="155"/>
      <c r="B8" s="140"/>
      <c r="C8" s="7" t="s">
        <v>14</v>
      </c>
      <c r="D8" s="7" t="s">
        <v>15</v>
      </c>
      <c r="E8" s="31">
        <v>470</v>
      </c>
      <c r="F8" s="41"/>
      <c r="G8" s="46">
        <f t="shared" si="0"/>
        <v>0</v>
      </c>
    </row>
    <row r="9" spans="1:7" ht="30" customHeight="1" x14ac:dyDescent="0.25">
      <c r="A9" s="153">
        <v>2</v>
      </c>
      <c r="B9" s="138" t="s">
        <v>16</v>
      </c>
      <c r="C9" s="9" t="s">
        <v>17</v>
      </c>
      <c r="D9" s="10" t="s">
        <v>9</v>
      </c>
      <c r="E9" s="29">
        <v>350</v>
      </c>
      <c r="F9" s="41"/>
      <c r="G9" s="46">
        <f t="shared" si="0"/>
        <v>0</v>
      </c>
    </row>
    <row r="10" spans="1:7" ht="30" customHeight="1" x14ac:dyDescent="0.25">
      <c r="A10" s="154"/>
      <c r="B10" s="139"/>
      <c r="C10" s="4" t="s">
        <v>18</v>
      </c>
      <c r="D10" s="5" t="s">
        <v>11</v>
      </c>
      <c r="E10" s="30">
        <v>395</v>
      </c>
      <c r="F10" s="41"/>
      <c r="G10" s="46">
        <f t="shared" si="0"/>
        <v>0</v>
      </c>
    </row>
    <row r="11" spans="1:7" ht="30" customHeight="1" x14ac:dyDescent="0.25">
      <c r="A11" s="154"/>
      <c r="B11" s="139"/>
      <c r="C11" s="4" t="s">
        <v>19</v>
      </c>
      <c r="D11" s="5" t="s">
        <v>13</v>
      </c>
      <c r="E11" s="30">
        <v>445</v>
      </c>
      <c r="F11" s="41"/>
      <c r="G11" s="46">
        <f t="shared" si="0"/>
        <v>0</v>
      </c>
    </row>
    <row r="12" spans="1:7" ht="30" customHeight="1" thickBot="1" x14ac:dyDescent="0.3">
      <c r="A12" s="155"/>
      <c r="B12" s="140"/>
      <c r="C12" s="7" t="s">
        <v>20</v>
      </c>
      <c r="D12" s="7" t="s">
        <v>15</v>
      </c>
      <c r="E12" s="31">
        <v>530</v>
      </c>
      <c r="F12" s="41"/>
      <c r="G12" s="46">
        <f t="shared" si="0"/>
        <v>0</v>
      </c>
    </row>
    <row r="13" spans="1:7" ht="30" customHeight="1" x14ac:dyDescent="0.25">
      <c r="A13" s="135">
        <v>3</v>
      </c>
      <c r="B13" s="138" t="s">
        <v>21</v>
      </c>
      <c r="C13" s="9" t="s">
        <v>22</v>
      </c>
      <c r="D13" s="10" t="s">
        <v>9</v>
      </c>
      <c r="E13" s="29">
        <v>350</v>
      </c>
      <c r="F13" s="41"/>
      <c r="G13" s="46">
        <f t="shared" si="0"/>
        <v>0</v>
      </c>
    </row>
    <row r="14" spans="1:7" ht="30" customHeight="1" x14ac:dyDescent="0.25">
      <c r="A14" s="136"/>
      <c r="B14" s="139"/>
      <c r="C14" s="4" t="s">
        <v>23</v>
      </c>
      <c r="D14" s="5" t="s">
        <v>11</v>
      </c>
      <c r="E14" s="30">
        <v>395</v>
      </c>
      <c r="F14" s="41"/>
      <c r="G14" s="46">
        <f t="shared" si="0"/>
        <v>0</v>
      </c>
    </row>
    <row r="15" spans="1:7" ht="30" customHeight="1" x14ac:dyDescent="0.25">
      <c r="A15" s="136"/>
      <c r="B15" s="139"/>
      <c r="C15" s="4" t="s">
        <v>24</v>
      </c>
      <c r="D15" s="5" t="s">
        <v>13</v>
      </c>
      <c r="E15" s="30">
        <v>445</v>
      </c>
      <c r="F15" s="41"/>
      <c r="G15" s="46">
        <f t="shared" si="0"/>
        <v>0</v>
      </c>
    </row>
    <row r="16" spans="1:7" ht="30" customHeight="1" thickBot="1" x14ac:dyDescent="0.3">
      <c r="A16" s="137"/>
      <c r="B16" s="140"/>
      <c r="C16" s="7" t="s">
        <v>25</v>
      </c>
      <c r="D16" s="7" t="s">
        <v>15</v>
      </c>
      <c r="E16" s="31">
        <v>530</v>
      </c>
      <c r="F16" s="41"/>
      <c r="G16" s="46">
        <f t="shared" si="0"/>
        <v>0</v>
      </c>
    </row>
    <row r="17" spans="1:7" ht="30" customHeight="1" x14ac:dyDescent="0.25">
      <c r="A17" s="135">
        <v>4</v>
      </c>
      <c r="B17" s="138" t="s">
        <v>26</v>
      </c>
      <c r="C17" s="9" t="s">
        <v>27</v>
      </c>
      <c r="D17" s="20" t="s">
        <v>9</v>
      </c>
      <c r="E17" s="29">
        <v>350</v>
      </c>
      <c r="F17" s="41"/>
      <c r="G17" s="46">
        <f t="shared" si="0"/>
        <v>0</v>
      </c>
    </row>
    <row r="18" spans="1:7" ht="30" customHeight="1" x14ac:dyDescent="0.25">
      <c r="A18" s="136"/>
      <c r="B18" s="139"/>
      <c r="C18" s="4" t="s">
        <v>28</v>
      </c>
      <c r="D18" s="12" t="s">
        <v>11</v>
      </c>
      <c r="E18" s="30">
        <v>395</v>
      </c>
      <c r="F18" s="41"/>
      <c r="G18" s="46">
        <f t="shared" si="0"/>
        <v>0</v>
      </c>
    </row>
    <row r="19" spans="1:7" ht="30" customHeight="1" x14ac:dyDescent="0.25">
      <c r="A19" s="136"/>
      <c r="B19" s="139"/>
      <c r="C19" s="4" t="s">
        <v>29</v>
      </c>
      <c r="D19" s="12" t="s">
        <v>13</v>
      </c>
      <c r="E19" s="30">
        <v>445</v>
      </c>
      <c r="F19" s="41"/>
      <c r="G19" s="46">
        <f t="shared" si="0"/>
        <v>0</v>
      </c>
    </row>
    <row r="20" spans="1:7" ht="30" customHeight="1" thickBot="1" x14ac:dyDescent="0.3">
      <c r="A20" s="137"/>
      <c r="B20" s="140"/>
      <c r="C20" s="7" t="s">
        <v>30</v>
      </c>
      <c r="D20" s="7" t="s">
        <v>15</v>
      </c>
      <c r="E20" s="31">
        <v>525</v>
      </c>
      <c r="F20" s="41"/>
      <c r="G20" s="46">
        <f t="shared" si="0"/>
        <v>0</v>
      </c>
    </row>
    <row r="21" spans="1:7" ht="30" customHeight="1" x14ac:dyDescent="0.25">
      <c r="A21" s="135">
        <v>5</v>
      </c>
      <c r="B21" s="138" t="s">
        <v>31</v>
      </c>
      <c r="C21" s="9" t="s">
        <v>32</v>
      </c>
      <c r="D21" s="20" t="s">
        <v>9</v>
      </c>
      <c r="E21" s="29">
        <v>275</v>
      </c>
      <c r="F21" s="41"/>
      <c r="G21" s="46">
        <f t="shared" si="0"/>
        <v>0</v>
      </c>
    </row>
    <row r="22" spans="1:7" ht="30" customHeight="1" x14ac:dyDescent="0.25">
      <c r="A22" s="136"/>
      <c r="B22" s="139"/>
      <c r="C22" s="4" t="s">
        <v>33</v>
      </c>
      <c r="D22" s="12" t="s">
        <v>11</v>
      </c>
      <c r="E22" s="30">
        <v>315</v>
      </c>
      <c r="F22" s="41"/>
      <c r="G22" s="46">
        <f t="shared" si="0"/>
        <v>0</v>
      </c>
    </row>
    <row r="23" spans="1:7" ht="30" customHeight="1" x14ac:dyDescent="0.25">
      <c r="A23" s="136"/>
      <c r="B23" s="139"/>
      <c r="C23" s="4" t="s">
        <v>34</v>
      </c>
      <c r="D23" s="12" t="s">
        <v>13</v>
      </c>
      <c r="E23" s="30">
        <v>370</v>
      </c>
      <c r="F23" s="41"/>
      <c r="G23" s="46">
        <f t="shared" si="0"/>
        <v>0</v>
      </c>
    </row>
    <row r="24" spans="1:7" ht="30" customHeight="1" thickBot="1" x14ac:dyDescent="0.3">
      <c r="A24" s="137"/>
      <c r="B24" s="140"/>
      <c r="C24" s="7" t="s">
        <v>35</v>
      </c>
      <c r="D24" s="7" t="s">
        <v>15</v>
      </c>
      <c r="E24" s="31">
        <v>415</v>
      </c>
      <c r="F24" s="41"/>
      <c r="G24" s="46">
        <f t="shared" si="0"/>
        <v>0</v>
      </c>
    </row>
    <row r="25" spans="1:7" ht="21" thickBot="1" x14ac:dyDescent="0.3">
      <c r="A25" s="165" t="s">
        <v>36</v>
      </c>
      <c r="B25" s="145"/>
      <c r="C25" s="145"/>
      <c r="D25" s="145"/>
      <c r="E25" s="145"/>
      <c r="F25" s="27">
        <f>F26+F27+F28+F29+F30+F31+F32+F33+F34+F35+F36+F37+F38+F39+F40+F41+F42+F43+F44+F45</f>
        <v>0</v>
      </c>
      <c r="G25" s="48">
        <f>SUM(G26:G45)</f>
        <v>0</v>
      </c>
    </row>
    <row r="26" spans="1:7" ht="30" customHeight="1" x14ac:dyDescent="0.25">
      <c r="A26" s="135">
        <v>6</v>
      </c>
      <c r="B26" s="138" t="s">
        <v>37</v>
      </c>
      <c r="C26" s="9" t="s">
        <v>38</v>
      </c>
      <c r="D26" s="10" t="s">
        <v>9</v>
      </c>
      <c r="E26" s="29">
        <v>410</v>
      </c>
      <c r="F26" s="41"/>
      <c r="G26" s="46">
        <f>F26*E26</f>
        <v>0</v>
      </c>
    </row>
    <row r="27" spans="1:7" ht="30" customHeight="1" x14ac:dyDescent="0.25">
      <c r="A27" s="136"/>
      <c r="B27" s="139"/>
      <c r="C27" s="4" t="s">
        <v>39</v>
      </c>
      <c r="D27" s="5" t="s">
        <v>11</v>
      </c>
      <c r="E27" s="30">
        <v>435</v>
      </c>
      <c r="F27" s="41"/>
      <c r="G27" s="46">
        <f t="shared" ref="G27:G45" si="1">F27*E27</f>
        <v>0</v>
      </c>
    </row>
    <row r="28" spans="1:7" ht="30" customHeight="1" x14ac:dyDescent="0.25">
      <c r="A28" s="136"/>
      <c r="B28" s="139"/>
      <c r="C28" s="4" t="s">
        <v>40</v>
      </c>
      <c r="D28" s="5" t="s">
        <v>13</v>
      </c>
      <c r="E28" s="30">
        <v>525</v>
      </c>
      <c r="F28" s="41"/>
      <c r="G28" s="46">
        <f t="shared" si="1"/>
        <v>0</v>
      </c>
    </row>
    <row r="29" spans="1:7" ht="30" customHeight="1" thickBot="1" x14ac:dyDescent="0.3">
      <c r="A29" s="137"/>
      <c r="B29" s="140"/>
      <c r="C29" s="7" t="s">
        <v>41</v>
      </c>
      <c r="D29" s="7" t="s">
        <v>15</v>
      </c>
      <c r="E29" s="31">
        <v>580</v>
      </c>
      <c r="F29" s="41"/>
      <c r="G29" s="46">
        <f t="shared" si="1"/>
        <v>0</v>
      </c>
    </row>
    <row r="30" spans="1:7" ht="30" customHeight="1" x14ac:dyDescent="0.25">
      <c r="A30" s="135">
        <v>7</v>
      </c>
      <c r="B30" s="138" t="s">
        <v>42</v>
      </c>
      <c r="C30" s="9" t="s">
        <v>43</v>
      </c>
      <c r="D30" s="10" t="s">
        <v>9</v>
      </c>
      <c r="E30" s="29">
        <v>480</v>
      </c>
      <c r="F30" s="41"/>
      <c r="G30" s="46">
        <f t="shared" si="1"/>
        <v>0</v>
      </c>
    </row>
    <row r="31" spans="1:7" ht="30" customHeight="1" x14ac:dyDescent="0.25">
      <c r="A31" s="136"/>
      <c r="B31" s="139"/>
      <c r="C31" s="4" t="s">
        <v>44</v>
      </c>
      <c r="D31" s="5" t="s">
        <v>11</v>
      </c>
      <c r="E31" s="30">
        <v>545</v>
      </c>
      <c r="F31" s="41"/>
      <c r="G31" s="46">
        <f t="shared" si="1"/>
        <v>0</v>
      </c>
    </row>
    <row r="32" spans="1:7" ht="30" customHeight="1" x14ac:dyDescent="0.25">
      <c r="A32" s="136"/>
      <c r="B32" s="139"/>
      <c r="C32" s="4" t="s">
        <v>45</v>
      </c>
      <c r="D32" s="5" t="s">
        <v>13</v>
      </c>
      <c r="E32" s="30">
        <v>615</v>
      </c>
      <c r="F32" s="41"/>
      <c r="G32" s="46">
        <f t="shared" si="1"/>
        <v>0</v>
      </c>
    </row>
    <row r="33" spans="1:7" ht="30" customHeight="1" thickBot="1" x14ac:dyDescent="0.3">
      <c r="A33" s="137"/>
      <c r="B33" s="140"/>
      <c r="C33" s="7" t="s">
        <v>46</v>
      </c>
      <c r="D33" s="7" t="s">
        <v>15</v>
      </c>
      <c r="E33" s="31">
        <v>675</v>
      </c>
      <c r="F33" s="41"/>
      <c r="G33" s="46">
        <f t="shared" si="1"/>
        <v>0</v>
      </c>
    </row>
    <row r="34" spans="1:7" ht="30" customHeight="1" x14ac:dyDescent="0.25">
      <c r="A34" s="135">
        <v>8</v>
      </c>
      <c r="B34" s="138" t="s">
        <v>47</v>
      </c>
      <c r="C34" s="9" t="s">
        <v>48</v>
      </c>
      <c r="D34" s="10" t="s">
        <v>9</v>
      </c>
      <c r="E34" s="29">
        <v>480</v>
      </c>
      <c r="F34" s="41"/>
      <c r="G34" s="46">
        <f t="shared" si="1"/>
        <v>0</v>
      </c>
    </row>
    <row r="35" spans="1:7" ht="30" customHeight="1" x14ac:dyDescent="0.25">
      <c r="A35" s="136"/>
      <c r="B35" s="139"/>
      <c r="C35" s="4" t="s">
        <v>49</v>
      </c>
      <c r="D35" s="5" t="s">
        <v>11</v>
      </c>
      <c r="E35" s="30">
        <v>540</v>
      </c>
      <c r="F35" s="41"/>
      <c r="G35" s="46">
        <f t="shared" si="1"/>
        <v>0</v>
      </c>
    </row>
    <row r="36" spans="1:7" ht="30" customHeight="1" x14ac:dyDescent="0.25">
      <c r="A36" s="136"/>
      <c r="B36" s="139"/>
      <c r="C36" s="4" t="s">
        <v>50</v>
      </c>
      <c r="D36" s="5" t="s">
        <v>13</v>
      </c>
      <c r="E36" s="30">
        <v>580</v>
      </c>
      <c r="F36" s="41"/>
      <c r="G36" s="46">
        <f t="shared" si="1"/>
        <v>0</v>
      </c>
    </row>
    <row r="37" spans="1:7" ht="30" customHeight="1" thickBot="1" x14ac:dyDescent="0.3">
      <c r="A37" s="137"/>
      <c r="B37" s="140"/>
      <c r="C37" s="7" t="s">
        <v>51</v>
      </c>
      <c r="D37" s="7" t="s">
        <v>15</v>
      </c>
      <c r="E37" s="31">
        <v>615</v>
      </c>
      <c r="F37" s="41"/>
      <c r="G37" s="46">
        <f t="shared" si="1"/>
        <v>0</v>
      </c>
    </row>
    <row r="38" spans="1:7" ht="30" customHeight="1" x14ac:dyDescent="0.25">
      <c r="A38" s="135">
        <v>9</v>
      </c>
      <c r="B38" s="138" t="s">
        <v>52</v>
      </c>
      <c r="C38" s="9" t="s">
        <v>53</v>
      </c>
      <c r="D38" s="10" t="s">
        <v>9</v>
      </c>
      <c r="E38" s="29">
        <v>500</v>
      </c>
      <c r="F38" s="41"/>
      <c r="G38" s="46">
        <f t="shared" si="1"/>
        <v>0</v>
      </c>
    </row>
    <row r="39" spans="1:7" ht="30" customHeight="1" x14ac:dyDescent="0.25">
      <c r="A39" s="136"/>
      <c r="B39" s="139"/>
      <c r="C39" s="4" t="s">
        <v>54</v>
      </c>
      <c r="D39" s="5" t="s">
        <v>11</v>
      </c>
      <c r="E39" s="30">
        <v>565</v>
      </c>
      <c r="F39" s="41"/>
      <c r="G39" s="46">
        <f t="shared" si="1"/>
        <v>0</v>
      </c>
    </row>
    <row r="40" spans="1:7" ht="30" customHeight="1" x14ac:dyDescent="0.25">
      <c r="A40" s="136"/>
      <c r="B40" s="139"/>
      <c r="C40" s="4" t="s">
        <v>55</v>
      </c>
      <c r="D40" s="5" t="s">
        <v>13</v>
      </c>
      <c r="E40" s="30">
        <v>650</v>
      </c>
      <c r="F40" s="41"/>
      <c r="G40" s="46">
        <f t="shared" si="1"/>
        <v>0</v>
      </c>
    </row>
    <row r="41" spans="1:7" ht="30" customHeight="1" thickBot="1" x14ac:dyDescent="0.3">
      <c r="A41" s="137"/>
      <c r="B41" s="140"/>
      <c r="C41" s="7" t="s">
        <v>56</v>
      </c>
      <c r="D41" s="7" t="s">
        <v>15</v>
      </c>
      <c r="E41" s="31">
        <v>700</v>
      </c>
      <c r="F41" s="41"/>
      <c r="G41" s="46">
        <f t="shared" si="1"/>
        <v>0</v>
      </c>
    </row>
    <row r="42" spans="1:7" ht="30" customHeight="1" x14ac:dyDescent="0.25">
      <c r="A42" s="135">
        <v>10</v>
      </c>
      <c r="B42" s="138" t="s">
        <v>57</v>
      </c>
      <c r="C42" s="9" t="s">
        <v>58</v>
      </c>
      <c r="D42" s="10" t="s">
        <v>9</v>
      </c>
      <c r="E42" s="29">
        <v>375</v>
      </c>
      <c r="F42" s="41"/>
      <c r="G42" s="46">
        <f t="shared" si="1"/>
        <v>0</v>
      </c>
    </row>
    <row r="43" spans="1:7" ht="30" customHeight="1" x14ac:dyDescent="0.25">
      <c r="A43" s="136"/>
      <c r="B43" s="139"/>
      <c r="C43" s="4" t="s">
        <v>59</v>
      </c>
      <c r="D43" s="5" t="s">
        <v>11</v>
      </c>
      <c r="E43" s="30">
        <v>435</v>
      </c>
      <c r="F43" s="41"/>
      <c r="G43" s="46">
        <f t="shared" si="1"/>
        <v>0</v>
      </c>
    </row>
    <row r="44" spans="1:7" ht="30" customHeight="1" x14ac:dyDescent="0.25">
      <c r="A44" s="136"/>
      <c r="B44" s="139"/>
      <c r="C44" s="4" t="s">
        <v>60</v>
      </c>
      <c r="D44" s="5" t="s">
        <v>13</v>
      </c>
      <c r="E44" s="30">
        <v>525</v>
      </c>
      <c r="F44" s="41"/>
      <c r="G44" s="46">
        <f t="shared" si="1"/>
        <v>0</v>
      </c>
    </row>
    <row r="45" spans="1:7" ht="30" customHeight="1" thickBot="1" x14ac:dyDescent="0.3">
      <c r="A45" s="137"/>
      <c r="B45" s="140"/>
      <c r="C45" s="7" t="s">
        <v>61</v>
      </c>
      <c r="D45" s="7" t="s">
        <v>15</v>
      </c>
      <c r="E45" s="31">
        <v>580</v>
      </c>
      <c r="F45" s="41"/>
      <c r="G45" s="46">
        <f t="shared" si="1"/>
        <v>0</v>
      </c>
    </row>
    <row r="46" spans="1:7" ht="21" thickBot="1" x14ac:dyDescent="0.3">
      <c r="A46" s="165" t="s">
        <v>62</v>
      </c>
      <c r="B46" s="145"/>
      <c r="C46" s="145"/>
      <c r="D46" s="145"/>
      <c r="E46" s="145"/>
      <c r="F46" s="27">
        <f>F47+F48+F49+F50+F51+F52+F53+F54+F55+F56+F57+F58+F59</f>
        <v>0</v>
      </c>
      <c r="G46" s="48">
        <f>SUM(G47:G59)</f>
        <v>0</v>
      </c>
    </row>
    <row r="47" spans="1:7" ht="30" customHeight="1" x14ac:dyDescent="0.25">
      <c r="A47" s="135">
        <v>11</v>
      </c>
      <c r="B47" s="138" t="s">
        <v>63</v>
      </c>
      <c r="C47" s="10" t="s">
        <v>64</v>
      </c>
      <c r="D47" s="10" t="s">
        <v>9</v>
      </c>
      <c r="E47" s="29" t="s">
        <v>65</v>
      </c>
      <c r="F47" s="41"/>
      <c r="G47" s="42"/>
    </row>
    <row r="48" spans="1:7" ht="30" customHeight="1" x14ac:dyDescent="0.25">
      <c r="A48" s="136"/>
      <c r="B48" s="139"/>
      <c r="C48" s="5" t="s">
        <v>66</v>
      </c>
      <c r="D48" s="5" t="s">
        <v>11</v>
      </c>
      <c r="E48" s="30" t="s">
        <v>67</v>
      </c>
      <c r="F48" s="41"/>
      <c r="G48" s="42"/>
    </row>
    <row r="49" spans="1:7" ht="30" customHeight="1" thickBot="1" x14ac:dyDescent="0.3">
      <c r="A49" s="136"/>
      <c r="B49" s="139"/>
      <c r="C49" s="5" t="s">
        <v>68</v>
      </c>
      <c r="D49" s="5" t="s">
        <v>13</v>
      </c>
      <c r="E49" s="30" t="s">
        <v>69</v>
      </c>
      <c r="F49" s="41"/>
      <c r="G49" s="42"/>
    </row>
    <row r="50" spans="1:7" ht="30" customHeight="1" x14ac:dyDescent="0.25">
      <c r="A50" s="135">
        <v>12</v>
      </c>
      <c r="B50" s="138" t="s">
        <v>70</v>
      </c>
      <c r="C50" s="10" t="s">
        <v>71</v>
      </c>
      <c r="D50" s="10" t="s">
        <v>9</v>
      </c>
      <c r="E50" s="29" t="s">
        <v>67</v>
      </c>
      <c r="F50" s="41"/>
      <c r="G50" s="42"/>
    </row>
    <row r="51" spans="1:7" ht="30" customHeight="1" x14ac:dyDescent="0.25">
      <c r="A51" s="136"/>
      <c r="B51" s="139"/>
      <c r="C51" s="5" t="s">
        <v>72</v>
      </c>
      <c r="D51" s="5" t="s">
        <v>11</v>
      </c>
      <c r="E51" s="30" t="s">
        <v>69</v>
      </c>
      <c r="F51" s="41"/>
      <c r="G51" s="42"/>
    </row>
    <row r="52" spans="1:7" ht="30" customHeight="1" thickBot="1" x14ac:dyDescent="0.3">
      <c r="A52" s="137"/>
      <c r="B52" s="140"/>
      <c r="C52" s="7" t="s">
        <v>73</v>
      </c>
      <c r="D52" s="7" t="s">
        <v>13</v>
      </c>
      <c r="E52" s="31" t="s">
        <v>74</v>
      </c>
      <c r="F52" s="41"/>
      <c r="G52" s="42"/>
    </row>
    <row r="53" spans="1:7" ht="30" customHeight="1" x14ac:dyDescent="0.25">
      <c r="A53" s="135">
        <v>13</v>
      </c>
      <c r="B53" s="138" t="s">
        <v>75</v>
      </c>
      <c r="C53" s="10" t="s">
        <v>76</v>
      </c>
      <c r="D53" s="10" t="s">
        <v>9</v>
      </c>
      <c r="E53" s="29" t="s">
        <v>77</v>
      </c>
      <c r="F53" s="41"/>
      <c r="G53" s="42"/>
    </row>
    <row r="54" spans="1:7" ht="30" customHeight="1" x14ac:dyDescent="0.25">
      <c r="A54" s="136"/>
      <c r="B54" s="139"/>
      <c r="C54" s="5" t="s">
        <v>78</v>
      </c>
      <c r="D54" s="5" t="s">
        <v>11</v>
      </c>
      <c r="E54" s="30" t="s">
        <v>79</v>
      </c>
      <c r="F54" s="41"/>
      <c r="G54" s="42"/>
    </row>
    <row r="55" spans="1:7" ht="30" customHeight="1" thickBot="1" x14ac:dyDescent="0.3">
      <c r="A55" s="137"/>
      <c r="B55" s="140"/>
      <c r="C55" s="7" t="s">
        <v>80</v>
      </c>
      <c r="D55" s="7" t="s">
        <v>13</v>
      </c>
      <c r="E55" s="31" t="s">
        <v>81</v>
      </c>
      <c r="F55" s="41"/>
      <c r="G55" s="42"/>
    </row>
    <row r="56" spans="1:7" ht="30" customHeight="1" x14ac:dyDescent="0.25">
      <c r="A56" s="135">
        <v>14</v>
      </c>
      <c r="B56" s="138" t="s">
        <v>82</v>
      </c>
      <c r="C56" s="10" t="s">
        <v>83</v>
      </c>
      <c r="D56" s="10" t="s">
        <v>9</v>
      </c>
      <c r="E56" s="29" t="s">
        <v>84</v>
      </c>
      <c r="F56" s="41"/>
      <c r="G56" s="42"/>
    </row>
    <row r="57" spans="1:7" ht="30" customHeight="1" x14ac:dyDescent="0.25">
      <c r="A57" s="136"/>
      <c r="B57" s="139"/>
      <c r="C57" s="5" t="s">
        <v>85</v>
      </c>
      <c r="D57" s="5" t="s">
        <v>11</v>
      </c>
      <c r="E57" s="30" t="s">
        <v>86</v>
      </c>
      <c r="F57" s="41"/>
      <c r="G57" s="42"/>
    </row>
    <row r="58" spans="1:7" ht="30" customHeight="1" x14ac:dyDescent="0.25">
      <c r="A58" s="136"/>
      <c r="B58" s="139"/>
      <c r="C58" s="5" t="s">
        <v>87</v>
      </c>
      <c r="D58" s="5" t="s">
        <v>13</v>
      </c>
      <c r="E58" s="30" t="s">
        <v>88</v>
      </c>
      <c r="F58" s="41"/>
      <c r="G58" s="42"/>
    </row>
    <row r="59" spans="1:7" ht="30" customHeight="1" thickBot="1" x14ac:dyDescent="0.3">
      <c r="A59" s="137"/>
      <c r="B59" s="140"/>
      <c r="C59" s="7" t="s">
        <v>89</v>
      </c>
      <c r="D59" s="7" t="s">
        <v>15</v>
      </c>
      <c r="E59" s="31" t="s">
        <v>90</v>
      </c>
      <c r="F59" s="41"/>
      <c r="G59" s="42"/>
    </row>
    <row r="60" spans="1:7" ht="21" thickBot="1" x14ac:dyDescent="0.3">
      <c r="A60" s="165" t="s">
        <v>91</v>
      </c>
      <c r="B60" s="145"/>
      <c r="C60" s="145"/>
      <c r="D60" s="145"/>
      <c r="E60" s="145"/>
      <c r="F60" s="27">
        <f>F61+F63+F65+F67</f>
        <v>0</v>
      </c>
      <c r="G60" s="48">
        <f>G61+G63+G65+G67</f>
        <v>0</v>
      </c>
    </row>
    <row r="61" spans="1:7" ht="20.100000000000001" customHeight="1" x14ac:dyDescent="0.25">
      <c r="A61" s="135">
        <v>1</v>
      </c>
      <c r="B61" s="138" t="s">
        <v>92</v>
      </c>
      <c r="C61" s="156" t="s">
        <v>93</v>
      </c>
      <c r="D61" s="156" t="s">
        <v>94</v>
      </c>
      <c r="E61" s="178">
        <v>905</v>
      </c>
      <c r="F61" s="129"/>
      <c r="G61" s="132">
        <f>E61*F61</f>
        <v>0</v>
      </c>
    </row>
    <row r="62" spans="1:7" ht="20.100000000000001" customHeight="1" x14ac:dyDescent="0.25">
      <c r="A62" s="136"/>
      <c r="B62" s="139"/>
      <c r="C62" s="157"/>
      <c r="D62" s="157"/>
      <c r="E62" s="179"/>
      <c r="F62" s="130"/>
      <c r="G62" s="133"/>
    </row>
    <row r="63" spans="1:7" ht="20.100000000000001" customHeight="1" x14ac:dyDescent="0.25">
      <c r="A63" s="136"/>
      <c r="B63" s="139"/>
      <c r="C63" s="160" t="s">
        <v>95</v>
      </c>
      <c r="D63" s="160" t="s">
        <v>96</v>
      </c>
      <c r="E63" s="180">
        <v>1025</v>
      </c>
      <c r="F63" s="130"/>
      <c r="G63" s="133">
        <f t="shared" ref="G63" si="2">E63*F63</f>
        <v>0</v>
      </c>
    </row>
    <row r="64" spans="1:7" ht="20.100000000000001" customHeight="1" thickBot="1" x14ac:dyDescent="0.3">
      <c r="A64" s="137"/>
      <c r="B64" s="140"/>
      <c r="C64" s="161"/>
      <c r="D64" s="161"/>
      <c r="E64" s="181"/>
      <c r="F64" s="130"/>
      <c r="G64" s="133"/>
    </row>
    <row r="65" spans="1:7" ht="20.100000000000001" customHeight="1" x14ac:dyDescent="0.25">
      <c r="A65" s="175">
        <v>2</v>
      </c>
      <c r="B65" s="138" t="s">
        <v>97</v>
      </c>
      <c r="C65" s="156" t="s">
        <v>98</v>
      </c>
      <c r="D65" s="156" t="s">
        <v>94</v>
      </c>
      <c r="E65" s="158">
        <v>720</v>
      </c>
      <c r="F65" s="130"/>
      <c r="G65" s="133">
        <f t="shared" ref="G65" si="3">E65*F65</f>
        <v>0</v>
      </c>
    </row>
    <row r="66" spans="1:7" ht="20.100000000000001" customHeight="1" x14ac:dyDescent="0.25">
      <c r="A66" s="176"/>
      <c r="B66" s="139"/>
      <c r="C66" s="157"/>
      <c r="D66" s="157"/>
      <c r="E66" s="159"/>
      <c r="F66" s="130"/>
      <c r="G66" s="133"/>
    </row>
    <row r="67" spans="1:7" ht="20.100000000000001" customHeight="1" x14ac:dyDescent="0.25">
      <c r="A67" s="176"/>
      <c r="B67" s="139"/>
      <c r="C67" s="160" t="s">
        <v>99</v>
      </c>
      <c r="D67" s="160" t="s">
        <v>96</v>
      </c>
      <c r="E67" s="162">
        <v>750</v>
      </c>
      <c r="F67" s="130"/>
      <c r="G67" s="133">
        <f t="shared" ref="G67" si="4">E67*F67</f>
        <v>0</v>
      </c>
    </row>
    <row r="68" spans="1:7" ht="20.100000000000001" customHeight="1" thickBot="1" x14ac:dyDescent="0.3">
      <c r="A68" s="177"/>
      <c r="B68" s="140"/>
      <c r="C68" s="161"/>
      <c r="D68" s="161"/>
      <c r="E68" s="163"/>
      <c r="F68" s="131"/>
      <c r="G68" s="134"/>
    </row>
    <row r="69" spans="1:7" ht="21" thickBot="1" x14ac:dyDescent="0.3">
      <c r="A69" s="165" t="s">
        <v>100</v>
      </c>
      <c r="B69" s="145"/>
      <c r="C69" s="145"/>
      <c r="D69" s="145"/>
      <c r="E69" s="145"/>
      <c r="F69" s="49">
        <f>F70</f>
        <v>0</v>
      </c>
      <c r="G69" s="50">
        <f>G70</f>
        <v>0</v>
      </c>
    </row>
    <row r="70" spans="1:7" x14ac:dyDescent="0.25">
      <c r="A70" s="135">
        <v>1</v>
      </c>
      <c r="B70" s="138" t="s">
        <v>101</v>
      </c>
      <c r="C70" s="166" t="s">
        <v>102</v>
      </c>
      <c r="D70" s="169" t="s">
        <v>103</v>
      </c>
      <c r="E70" s="172">
        <v>755</v>
      </c>
      <c r="F70" s="129"/>
      <c r="G70" s="132">
        <f>F70*E70</f>
        <v>0</v>
      </c>
    </row>
    <row r="71" spans="1:7" x14ac:dyDescent="0.25">
      <c r="A71" s="136"/>
      <c r="B71" s="139"/>
      <c r="C71" s="167"/>
      <c r="D71" s="170"/>
      <c r="E71" s="173"/>
      <c r="F71" s="130"/>
      <c r="G71" s="133"/>
    </row>
    <row r="72" spans="1:7" x14ac:dyDescent="0.25">
      <c r="A72" s="136"/>
      <c r="B72" s="139"/>
      <c r="C72" s="167"/>
      <c r="D72" s="170"/>
      <c r="E72" s="173"/>
      <c r="F72" s="130"/>
      <c r="G72" s="133"/>
    </row>
    <row r="73" spans="1:7" ht="123.75" customHeight="1" thickBot="1" x14ac:dyDescent="0.3">
      <c r="A73" s="137"/>
      <c r="B73" s="140"/>
      <c r="C73" s="168"/>
      <c r="D73" s="171"/>
      <c r="E73" s="174"/>
      <c r="F73" s="131"/>
      <c r="G73" s="134"/>
    </row>
    <row r="74" spans="1:7" ht="21" thickBot="1" x14ac:dyDescent="0.3">
      <c r="A74" s="144" t="s">
        <v>104</v>
      </c>
      <c r="B74" s="145"/>
      <c r="C74" s="145"/>
      <c r="D74" s="145"/>
      <c r="E74" s="145"/>
      <c r="F74" s="45">
        <f>F75+F76+F77+F78+F79+F80+F81+F83+F85+F87+F89+F91+F93+F95+F97+F99+F101+F103+F105+F107+F109+F111</f>
        <v>0</v>
      </c>
      <c r="G74" s="48">
        <f>SUM(G75:G112)</f>
        <v>0</v>
      </c>
    </row>
    <row r="75" spans="1:7" ht="30" customHeight="1" x14ac:dyDescent="0.25">
      <c r="A75" s="135">
        <v>1</v>
      </c>
      <c r="B75" s="138" t="s">
        <v>105</v>
      </c>
      <c r="C75" s="10" t="s">
        <v>106</v>
      </c>
      <c r="D75" s="10" t="s">
        <v>107</v>
      </c>
      <c r="E75" s="29">
        <v>175</v>
      </c>
      <c r="F75" s="41"/>
      <c r="G75" s="46">
        <f>F75*E75</f>
        <v>0</v>
      </c>
    </row>
    <row r="76" spans="1:7" ht="30" customHeight="1" x14ac:dyDescent="0.25">
      <c r="A76" s="136"/>
      <c r="B76" s="139"/>
      <c r="C76" s="5" t="s">
        <v>108</v>
      </c>
      <c r="D76" s="5" t="s">
        <v>109</v>
      </c>
      <c r="E76" s="30">
        <v>155</v>
      </c>
      <c r="F76" s="41"/>
      <c r="G76" s="46">
        <f t="shared" ref="G76:G80" si="5">F76*E76</f>
        <v>0</v>
      </c>
    </row>
    <row r="77" spans="1:7" ht="30" customHeight="1" x14ac:dyDescent="0.25">
      <c r="A77" s="136"/>
      <c r="B77" s="139"/>
      <c r="C77" s="5" t="s">
        <v>110</v>
      </c>
      <c r="D77" s="5" t="s">
        <v>111</v>
      </c>
      <c r="E77" s="30">
        <v>150</v>
      </c>
      <c r="F77" s="41"/>
      <c r="G77" s="46">
        <f t="shared" si="5"/>
        <v>0</v>
      </c>
    </row>
    <row r="78" spans="1:7" ht="30" customHeight="1" x14ac:dyDescent="0.25">
      <c r="A78" s="136"/>
      <c r="B78" s="139"/>
      <c r="C78" s="5" t="s">
        <v>112</v>
      </c>
      <c r="D78" s="5" t="s">
        <v>113</v>
      </c>
      <c r="E78" s="30">
        <v>95</v>
      </c>
      <c r="F78" s="41"/>
      <c r="G78" s="46">
        <f t="shared" si="5"/>
        <v>0</v>
      </c>
    </row>
    <row r="79" spans="1:7" ht="30" customHeight="1" x14ac:dyDescent="0.25">
      <c r="A79" s="136"/>
      <c r="B79" s="139"/>
      <c r="C79" s="5" t="s">
        <v>114</v>
      </c>
      <c r="D79" s="5" t="s">
        <v>115</v>
      </c>
      <c r="E79" s="30">
        <v>95</v>
      </c>
      <c r="F79" s="41"/>
      <c r="G79" s="46">
        <f t="shared" si="5"/>
        <v>0</v>
      </c>
    </row>
    <row r="80" spans="1:7" ht="30" customHeight="1" thickBot="1" x14ac:dyDescent="0.3">
      <c r="A80" s="137"/>
      <c r="B80" s="140"/>
      <c r="C80" s="7" t="s">
        <v>116</v>
      </c>
      <c r="D80" s="7" t="s">
        <v>117</v>
      </c>
      <c r="E80" s="31">
        <v>75</v>
      </c>
      <c r="F80" s="41"/>
      <c r="G80" s="46">
        <f t="shared" si="5"/>
        <v>0</v>
      </c>
    </row>
    <row r="81" spans="1:7" ht="30" customHeight="1" x14ac:dyDescent="0.25">
      <c r="A81" s="135">
        <v>2</v>
      </c>
      <c r="B81" s="138" t="s">
        <v>118</v>
      </c>
      <c r="C81" s="156" t="s">
        <v>119</v>
      </c>
      <c r="D81" s="156" t="s">
        <v>111</v>
      </c>
      <c r="E81" s="158">
        <v>175</v>
      </c>
      <c r="F81" s="130"/>
      <c r="G81" s="125">
        <f>E81*F81</f>
        <v>0</v>
      </c>
    </row>
    <row r="82" spans="1:7" ht="30" customHeight="1" x14ac:dyDescent="0.25">
      <c r="A82" s="136"/>
      <c r="B82" s="139"/>
      <c r="C82" s="157"/>
      <c r="D82" s="157"/>
      <c r="E82" s="159"/>
      <c r="F82" s="130"/>
      <c r="G82" s="125"/>
    </row>
    <row r="83" spans="1:7" ht="30" customHeight="1" x14ac:dyDescent="0.25">
      <c r="A83" s="136"/>
      <c r="B83" s="139"/>
      <c r="C83" s="160" t="s">
        <v>120</v>
      </c>
      <c r="D83" s="160" t="s">
        <v>107</v>
      </c>
      <c r="E83" s="162">
        <v>185</v>
      </c>
      <c r="F83" s="130"/>
      <c r="G83" s="125">
        <f t="shared" ref="G83" si="6">E83*F83</f>
        <v>0</v>
      </c>
    </row>
    <row r="84" spans="1:7" ht="30" customHeight="1" thickBot="1" x14ac:dyDescent="0.3">
      <c r="A84" s="137"/>
      <c r="B84" s="140"/>
      <c r="C84" s="161"/>
      <c r="D84" s="161"/>
      <c r="E84" s="163"/>
      <c r="F84" s="130"/>
      <c r="G84" s="125"/>
    </row>
    <row r="85" spans="1:7" ht="30" customHeight="1" x14ac:dyDescent="0.25">
      <c r="A85" s="135">
        <v>3</v>
      </c>
      <c r="B85" s="138" t="s">
        <v>121</v>
      </c>
      <c r="C85" s="156" t="s">
        <v>122</v>
      </c>
      <c r="D85" s="156" t="s">
        <v>111</v>
      </c>
      <c r="E85" s="158">
        <v>215</v>
      </c>
      <c r="F85" s="130"/>
      <c r="G85" s="125">
        <f t="shared" ref="G85" si="7">E85*F85</f>
        <v>0</v>
      </c>
    </row>
    <row r="86" spans="1:7" ht="30" customHeight="1" x14ac:dyDescent="0.25">
      <c r="A86" s="136"/>
      <c r="B86" s="139"/>
      <c r="C86" s="157"/>
      <c r="D86" s="157"/>
      <c r="E86" s="159"/>
      <c r="F86" s="130"/>
      <c r="G86" s="125"/>
    </row>
    <row r="87" spans="1:7" ht="30" customHeight="1" x14ac:dyDescent="0.25">
      <c r="A87" s="136"/>
      <c r="B87" s="139"/>
      <c r="C87" s="160" t="s">
        <v>123</v>
      </c>
      <c r="D87" s="160" t="s">
        <v>107</v>
      </c>
      <c r="E87" s="162">
        <v>310</v>
      </c>
      <c r="F87" s="130"/>
      <c r="G87" s="125">
        <f t="shared" ref="G87" si="8">E87*F87</f>
        <v>0</v>
      </c>
    </row>
    <row r="88" spans="1:7" ht="30" customHeight="1" thickBot="1" x14ac:dyDescent="0.3">
      <c r="A88" s="137"/>
      <c r="B88" s="140"/>
      <c r="C88" s="161"/>
      <c r="D88" s="161"/>
      <c r="E88" s="163"/>
      <c r="F88" s="130"/>
      <c r="G88" s="125"/>
    </row>
    <row r="89" spans="1:7" ht="30" customHeight="1" x14ac:dyDescent="0.25">
      <c r="A89" s="135">
        <v>4</v>
      </c>
      <c r="B89" s="138" t="s">
        <v>124</v>
      </c>
      <c r="C89" s="156" t="s">
        <v>125</v>
      </c>
      <c r="D89" s="156" t="s">
        <v>111</v>
      </c>
      <c r="E89" s="158">
        <v>310</v>
      </c>
      <c r="F89" s="128"/>
      <c r="G89" s="125">
        <f t="shared" ref="G89" si="9">E89*F89</f>
        <v>0</v>
      </c>
    </row>
    <row r="90" spans="1:7" ht="30" customHeight="1" x14ac:dyDescent="0.25">
      <c r="A90" s="136"/>
      <c r="B90" s="139"/>
      <c r="C90" s="157"/>
      <c r="D90" s="157"/>
      <c r="E90" s="159"/>
      <c r="F90" s="128"/>
      <c r="G90" s="125"/>
    </row>
    <row r="91" spans="1:7" ht="30" customHeight="1" x14ac:dyDescent="0.25">
      <c r="A91" s="136"/>
      <c r="B91" s="139"/>
      <c r="C91" s="160" t="s">
        <v>126</v>
      </c>
      <c r="D91" s="160" t="s">
        <v>107</v>
      </c>
      <c r="E91" s="162">
        <v>345</v>
      </c>
      <c r="F91" s="128"/>
      <c r="G91" s="125">
        <f t="shared" ref="G91" si="10">E91*F91</f>
        <v>0</v>
      </c>
    </row>
    <row r="92" spans="1:7" ht="30" customHeight="1" thickBot="1" x14ac:dyDescent="0.3">
      <c r="A92" s="137"/>
      <c r="B92" s="140"/>
      <c r="C92" s="161"/>
      <c r="D92" s="161"/>
      <c r="E92" s="163"/>
      <c r="F92" s="128"/>
      <c r="G92" s="125"/>
    </row>
    <row r="93" spans="1:7" ht="30" customHeight="1" x14ac:dyDescent="0.25">
      <c r="A93" s="135">
        <v>5</v>
      </c>
      <c r="B93" s="138" t="s">
        <v>127</v>
      </c>
      <c r="C93" s="156" t="s">
        <v>128</v>
      </c>
      <c r="D93" s="156" t="s">
        <v>111</v>
      </c>
      <c r="E93" s="158">
        <v>290</v>
      </c>
      <c r="F93" s="126"/>
      <c r="G93" s="125">
        <f t="shared" ref="G93" si="11">E93*F93</f>
        <v>0</v>
      </c>
    </row>
    <row r="94" spans="1:7" ht="30" customHeight="1" x14ac:dyDescent="0.25">
      <c r="A94" s="136"/>
      <c r="B94" s="139"/>
      <c r="C94" s="157"/>
      <c r="D94" s="157"/>
      <c r="E94" s="159"/>
      <c r="F94" s="126"/>
      <c r="G94" s="125"/>
    </row>
    <row r="95" spans="1:7" ht="30" customHeight="1" x14ac:dyDescent="0.25">
      <c r="A95" s="136"/>
      <c r="B95" s="139"/>
      <c r="C95" s="160" t="s">
        <v>129</v>
      </c>
      <c r="D95" s="160" t="s">
        <v>107</v>
      </c>
      <c r="E95" s="162">
        <v>325</v>
      </c>
      <c r="F95" s="126"/>
      <c r="G95" s="125">
        <f t="shared" ref="G95" si="12">E95*F95</f>
        <v>0</v>
      </c>
    </row>
    <row r="96" spans="1:7" ht="30" customHeight="1" thickBot="1" x14ac:dyDescent="0.3">
      <c r="A96" s="137"/>
      <c r="B96" s="140"/>
      <c r="C96" s="161"/>
      <c r="D96" s="161"/>
      <c r="E96" s="163"/>
      <c r="F96" s="126"/>
      <c r="G96" s="125"/>
    </row>
    <row r="97" spans="1:7" ht="30" customHeight="1" x14ac:dyDescent="0.25">
      <c r="A97" s="135">
        <v>6</v>
      </c>
      <c r="B97" s="138" t="s">
        <v>130</v>
      </c>
      <c r="C97" s="156" t="s">
        <v>131</v>
      </c>
      <c r="D97" s="156" t="s">
        <v>111</v>
      </c>
      <c r="E97" s="158">
        <v>325</v>
      </c>
      <c r="F97" s="126"/>
      <c r="G97" s="125">
        <f t="shared" ref="G97" si="13">E97*F97</f>
        <v>0</v>
      </c>
    </row>
    <row r="98" spans="1:7" ht="30" customHeight="1" x14ac:dyDescent="0.25">
      <c r="A98" s="136"/>
      <c r="B98" s="139"/>
      <c r="C98" s="157"/>
      <c r="D98" s="157"/>
      <c r="E98" s="159"/>
      <c r="F98" s="126"/>
      <c r="G98" s="125"/>
    </row>
    <row r="99" spans="1:7" ht="30" customHeight="1" x14ac:dyDescent="0.25">
      <c r="A99" s="136"/>
      <c r="B99" s="139"/>
      <c r="C99" s="160" t="s">
        <v>132</v>
      </c>
      <c r="D99" s="160" t="s">
        <v>107</v>
      </c>
      <c r="E99" s="162">
        <v>360</v>
      </c>
      <c r="F99" s="126"/>
      <c r="G99" s="125">
        <f t="shared" ref="G99" si="14">E99*F99</f>
        <v>0</v>
      </c>
    </row>
    <row r="100" spans="1:7" ht="30" customHeight="1" thickBot="1" x14ac:dyDescent="0.3">
      <c r="A100" s="137"/>
      <c r="B100" s="140"/>
      <c r="C100" s="161"/>
      <c r="D100" s="161"/>
      <c r="E100" s="163"/>
      <c r="F100" s="126"/>
      <c r="G100" s="125"/>
    </row>
    <row r="101" spans="1:7" ht="30" customHeight="1" x14ac:dyDescent="0.25">
      <c r="A101" s="135">
        <v>7</v>
      </c>
      <c r="B101" s="138" t="s">
        <v>133</v>
      </c>
      <c r="C101" s="156" t="s">
        <v>134</v>
      </c>
      <c r="D101" s="156" t="s">
        <v>111</v>
      </c>
      <c r="E101" s="158">
        <v>280</v>
      </c>
      <c r="F101" s="126"/>
      <c r="G101" s="125">
        <f t="shared" ref="G101" si="15">E101*F101</f>
        <v>0</v>
      </c>
    </row>
    <row r="102" spans="1:7" ht="30" customHeight="1" x14ac:dyDescent="0.25">
      <c r="A102" s="136"/>
      <c r="B102" s="139"/>
      <c r="C102" s="157"/>
      <c r="D102" s="157"/>
      <c r="E102" s="159"/>
      <c r="F102" s="126"/>
      <c r="G102" s="125"/>
    </row>
    <row r="103" spans="1:7" ht="30" customHeight="1" x14ac:dyDescent="0.25">
      <c r="A103" s="136"/>
      <c r="B103" s="139"/>
      <c r="C103" s="164" t="s">
        <v>135</v>
      </c>
      <c r="D103" s="160" t="s">
        <v>107</v>
      </c>
      <c r="E103" s="162">
        <v>320</v>
      </c>
      <c r="F103" s="126"/>
      <c r="G103" s="125">
        <f t="shared" ref="G103" si="16">E103*F103</f>
        <v>0</v>
      </c>
    </row>
    <row r="104" spans="1:7" ht="30" customHeight="1" thickBot="1" x14ac:dyDescent="0.3">
      <c r="A104" s="137"/>
      <c r="B104" s="140"/>
      <c r="C104" s="161"/>
      <c r="D104" s="161"/>
      <c r="E104" s="163"/>
      <c r="F104" s="126"/>
      <c r="G104" s="125"/>
    </row>
    <row r="105" spans="1:7" ht="30" customHeight="1" x14ac:dyDescent="0.25">
      <c r="A105" s="135">
        <v>8</v>
      </c>
      <c r="B105" s="138" t="s">
        <v>136</v>
      </c>
      <c r="C105" s="156" t="s">
        <v>137</v>
      </c>
      <c r="D105" s="156" t="s">
        <v>111</v>
      </c>
      <c r="E105" s="158">
        <v>315</v>
      </c>
      <c r="F105" s="126"/>
      <c r="G105" s="125">
        <f t="shared" ref="G105" si="17">E105*F105</f>
        <v>0</v>
      </c>
    </row>
    <row r="106" spans="1:7" ht="30" customHeight="1" x14ac:dyDescent="0.25">
      <c r="A106" s="136"/>
      <c r="B106" s="139"/>
      <c r="C106" s="157"/>
      <c r="D106" s="157"/>
      <c r="E106" s="159"/>
      <c r="F106" s="126"/>
      <c r="G106" s="125"/>
    </row>
    <row r="107" spans="1:7" ht="30" customHeight="1" x14ac:dyDescent="0.25">
      <c r="A107" s="136"/>
      <c r="B107" s="139"/>
      <c r="C107" s="164" t="s">
        <v>138</v>
      </c>
      <c r="D107" s="160" t="s">
        <v>107</v>
      </c>
      <c r="E107" s="162">
        <v>355</v>
      </c>
      <c r="F107" s="126"/>
      <c r="G107" s="125">
        <f t="shared" ref="G107" si="18">E107*F107</f>
        <v>0</v>
      </c>
    </row>
    <row r="108" spans="1:7" ht="30" customHeight="1" thickBot="1" x14ac:dyDescent="0.3">
      <c r="A108" s="137"/>
      <c r="B108" s="140"/>
      <c r="C108" s="161"/>
      <c r="D108" s="161"/>
      <c r="E108" s="163"/>
      <c r="F108" s="126"/>
      <c r="G108" s="125"/>
    </row>
    <row r="109" spans="1:7" ht="30" customHeight="1" x14ac:dyDescent="0.25">
      <c r="A109" s="153">
        <v>9</v>
      </c>
      <c r="B109" s="138" t="s">
        <v>139</v>
      </c>
      <c r="C109" s="156" t="s">
        <v>140</v>
      </c>
      <c r="D109" s="156" t="s">
        <v>111</v>
      </c>
      <c r="E109" s="158">
        <v>305</v>
      </c>
      <c r="F109" s="126"/>
      <c r="G109" s="125">
        <f t="shared" ref="G109" si="19">E109*F109</f>
        <v>0</v>
      </c>
    </row>
    <row r="110" spans="1:7" ht="30" customHeight="1" x14ac:dyDescent="0.25">
      <c r="A110" s="154"/>
      <c r="B110" s="139"/>
      <c r="C110" s="157"/>
      <c r="D110" s="157"/>
      <c r="E110" s="159"/>
      <c r="F110" s="126"/>
      <c r="G110" s="125"/>
    </row>
    <row r="111" spans="1:7" ht="30" customHeight="1" x14ac:dyDescent="0.25">
      <c r="A111" s="154"/>
      <c r="B111" s="139"/>
      <c r="C111" s="160" t="s">
        <v>141</v>
      </c>
      <c r="D111" s="160" t="s">
        <v>107</v>
      </c>
      <c r="E111" s="162">
        <v>360</v>
      </c>
      <c r="F111" s="126"/>
      <c r="G111" s="125">
        <f t="shared" ref="G111" si="20">E111*F111</f>
        <v>0</v>
      </c>
    </row>
    <row r="112" spans="1:7" ht="30" customHeight="1" thickBot="1" x14ac:dyDescent="0.3">
      <c r="A112" s="155"/>
      <c r="B112" s="140"/>
      <c r="C112" s="161"/>
      <c r="D112" s="161"/>
      <c r="E112" s="163"/>
      <c r="F112" s="127"/>
      <c r="G112" s="125"/>
    </row>
    <row r="113" spans="1:7" ht="21" thickBot="1" x14ac:dyDescent="0.35">
      <c r="A113" s="148" t="s">
        <v>142</v>
      </c>
      <c r="B113" s="149"/>
      <c r="C113" s="149"/>
      <c r="D113" s="149"/>
      <c r="E113" s="149"/>
      <c r="F113" s="27">
        <f>F114+F115</f>
        <v>0</v>
      </c>
      <c r="G113" s="48">
        <f>G114+G115</f>
        <v>0</v>
      </c>
    </row>
    <row r="114" spans="1:7" ht="30" customHeight="1" x14ac:dyDescent="0.25">
      <c r="A114" s="146">
        <v>1</v>
      </c>
      <c r="B114" s="138" t="s">
        <v>143</v>
      </c>
      <c r="C114" s="10" t="s">
        <v>144</v>
      </c>
      <c r="D114" s="10" t="s">
        <v>145</v>
      </c>
      <c r="E114" s="29">
        <v>195</v>
      </c>
      <c r="F114" s="41"/>
      <c r="G114" s="46">
        <f>F114*E114</f>
        <v>0</v>
      </c>
    </row>
    <row r="115" spans="1:7" ht="45" customHeight="1" thickBot="1" x14ac:dyDescent="0.3">
      <c r="A115" s="147"/>
      <c r="B115" s="140"/>
      <c r="C115" s="21" t="s">
        <v>146</v>
      </c>
      <c r="D115" s="7" t="s">
        <v>147</v>
      </c>
      <c r="E115" s="31">
        <v>205</v>
      </c>
      <c r="F115" s="41"/>
      <c r="G115" s="46">
        <f>F115*E115</f>
        <v>0</v>
      </c>
    </row>
    <row r="116" spans="1:7" ht="21" thickBot="1" x14ac:dyDescent="0.3">
      <c r="A116" s="144" t="s">
        <v>148</v>
      </c>
      <c r="B116" s="145"/>
      <c r="C116" s="145"/>
      <c r="D116" s="145"/>
      <c r="E116" s="145"/>
      <c r="F116" s="27">
        <f>F117+F118+F119+F120+F121+F122+F123+F124+F125</f>
        <v>0</v>
      </c>
      <c r="G116" s="48">
        <f>SUM(G117:G125)</f>
        <v>0</v>
      </c>
    </row>
    <row r="117" spans="1:7" ht="30" customHeight="1" x14ac:dyDescent="0.25">
      <c r="A117" s="151">
        <v>1</v>
      </c>
      <c r="B117" s="138" t="s">
        <v>149</v>
      </c>
      <c r="C117" s="10" t="s">
        <v>150</v>
      </c>
      <c r="D117" s="22" t="s">
        <v>151</v>
      </c>
      <c r="E117" s="29">
        <v>235</v>
      </c>
      <c r="F117" s="41"/>
      <c r="G117" s="46">
        <f>F117*E117</f>
        <v>0</v>
      </c>
    </row>
    <row r="118" spans="1:7" ht="30" customHeight="1" thickBot="1" x14ac:dyDescent="0.3">
      <c r="A118" s="152"/>
      <c r="B118" s="140"/>
      <c r="C118" s="7" t="s">
        <v>152</v>
      </c>
      <c r="D118" s="14" t="s">
        <v>153</v>
      </c>
      <c r="E118" s="31">
        <v>255</v>
      </c>
      <c r="F118" s="41"/>
      <c r="G118" s="46">
        <f t="shared" ref="G118:G125" si="21">F118*E118</f>
        <v>0</v>
      </c>
    </row>
    <row r="119" spans="1:7" ht="30" customHeight="1" x14ac:dyDescent="0.25">
      <c r="A119" s="23"/>
      <c r="B119" s="138" t="s">
        <v>154</v>
      </c>
      <c r="C119" s="10" t="s">
        <v>155</v>
      </c>
      <c r="D119" s="10" t="s">
        <v>151</v>
      </c>
      <c r="E119" s="32">
        <v>305</v>
      </c>
      <c r="F119" s="41"/>
      <c r="G119" s="46">
        <f t="shared" si="21"/>
        <v>0</v>
      </c>
    </row>
    <row r="120" spans="1:7" ht="30" customHeight="1" x14ac:dyDescent="0.25">
      <c r="A120" s="24"/>
      <c r="B120" s="139"/>
      <c r="C120" s="5" t="s">
        <v>156</v>
      </c>
      <c r="D120" s="5" t="s">
        <v>153</v>
      </c>
      <c r="E120" s="33">
        <v>335</v>
      </c>
      <c r="F120" s="41"/>
      <c r="G120" s="46">
        <f t="shared" si="21"/>
        <v>0</v>
      </c>
    </row>
    <row r="121" spans="1:7" ht="30" customHeight="1" x14ac:dyDescent="0.25">
      <c r="A121" s="24"/>
      <c r="B121" s="139"/>
      <c r="C121" s="5" t="s">
        <v>157</v>
      </c>
      <c r="D121" s="5" t="s">
        <v>158</v>
      </c>
      <c r="E121" s="33">
        <v>365</v>
      </c>
      <c r="F121" s="41"/>
      <c r="G121" s="46">
        <f t="shared" si="21"/>
        <v>0</v>
      </c>
    </row>
    <row r="122" spans="1:7" ht="30" customHeight="1" x14ac:dyDescent="0.25">
      <c r="A122" s="25">
        <v>2</v>
      </c>
      <c r="B122" s="139"/>
      <c r="C122" s="5" t="s">
        <v>159</v>
      </c>
      <c r="D122" s="5" t="s">
        <v>160</v>
      </c>
      <c r="E122" s="33">
        <v>470</v>
      </c>
      <c r="F122" s="41"/>
      <c r="G122" s="46">
        <f t="shared" si="21"/>
        <v>0</v>
      </c>
    </row>
    <row r="123" spans="1:7" ht="30" customHeight="1" x14ac:dyDescent="0.25">
      <c r="A123" s="24"/>
      <c r="B123" s="139"/>
      <c r="C123" s="5" t="s">
        <v>161</v>
      </c>
      <c r="D123" s="5" t="s">
        <v>162</v>
      </c>
      <c r="E123" s="33">
        <v>515</v>
      </c>
      <c r="F123" s="41"/>
      <c r="G123" s="46">
        <f t="shared" si="21"/>
        <v>0</v>
      </c>
    </row>
    <row r="124" spans="1:7" ht="30" customHeight="1" x14ac:dyDescent="0.25">
      <c r="A124" s="24"/>
      <c r="B124" s="139"/>
      <c r="C124" s="5" t="s">
        <v>163</v>
      </c>
      <c r="D124" s="5" t="s">
        <v>164</v>
      </c>
      <c r="E124" s="33">
        <v>620</v>
      </c>
      <c r="F124" s="41"/>
      <c r="G124" s="46">
        <f t="shared" si="21"/>
        <v>0</v>
      </c>
    </row>
    <row r="125" spans="1:7" ht="30" customHeight="1" thickBot="1" x14ac:dyDescent="0.3">
      <c r="A125" s="26"/>
      <c r="B125" s="140"/>
      <c r="C125" s="7" t="s">
        <v>165</v>
      </c>
      <c r="D125" s="7" t="s">
        <v>166</v>
      </c>
      <c r="E125" s="34">
        <v>655</v>
      </c>
      <c r="F125" s="41"/>
      <c r="G125" s="46">
        <f t="shared" si="21"/>
        <v>0</v>
      </c>
    </row>
    <row r="126" spans="1:7" ht="21" thickBot="1" x14ac:dyDescent="0.35">
      <c r="A126" s="148" t="s">
        <v>167</v>
      </c>
      <c r="B126" s="149"/>
      <c r="C126" s="149"/>
      <c r="D126" s="149"/>
      <c r="E126" s="149"/>
      <c r="F126" s="27">
        <f>F127+F128+F129+F130+F131+F132+F133+F134+F135+F136+F137+F138+F139+F140+F141+F142+F143+F144+F145+F146</f>
        <v>0</v>
      </c>
      <c r="G126" s="48">
        <f>SUM(G127:G146)</f>
        <v>0</v>
      </c>
    </row>
    <row r="127" spans="1:7" ht="18" x14ac:dyDescent="0.25">
      <c r="A127" s="146">
        <v>3</v>
      </c>
      <c r="B127" s="138" t="s">
        <v>168</v>
      </c>
      <c r="C127" s="10" t="s">
        <v>169</v>
      </c>
      <c r="D127" s="10" t="s">
        <v>151</v>
      </c>
      <c r="E127" s="35">
        <v>365</v>
      </c>
      <c r="F127" s="41"/>
      <c r="G127" s="46">
        <f>E127*F127</f>
        <v>0</v>
      </c>
    </row>
    <row r="128" spans="1:7" ht="18" x14ac:dyDescent="0.25">
      <c r="A128" s="150"/>
      <c r="B128" s="139"/>
      <c r="C128" s="5" t="s">
        <v>170</v>
      </c>
      <c r="D128" s="5" t="s">
        <v>153</v>
      </c>
      <c r="E128" s="33">
        <v>395</v>
      </c>
      <c r="F128" s="41"/>
      <c r="G128" s="46">
        <f t="shared" ref="G128:G146" si="22">E128*F128</f>
        <v>0</v>
      </c>
    </row>
    <row r="129" spans="1:7" ht="18" x14ac:dyDescent="0.25">
      <c r="A129" s="150"/>
      <c r="B129" s="139"/>
      <c r="C129" s="5" t="s">
        <v>171</v>
      </c>
      <c r="D129" s="5" t="s">
        <v>158</v>
      </c>
      <c r="E129" s="33">
        <v>470</v>
      </c>
      <c r="F129" s="41"/>
      <c r="G129" s="46">
        <f t="shared" si="22"/>
        <v>0</v>
      </c>
    </row>
    <row r="130" spans="1:7" ht="18" x14ac:dyDescent="0.25">
      <c r="A130" s="150"/>
      <c r="B130" s="139"/>
      <c r="C130" s="5" t="s">
        <v>172</v>
      </c>
      <c r="D130" s="5" t="s">
        <v>160</v>
      </c>
      <c r="E130" s="33">
        <v>580</v>
      </c>
      <c r="F130" s="41"/>
      <c r="G130" s="46">
        <f t="shared" si="22"/>
        <v>0</v>
      </c>
    </row>
    <row r="131" spans="1:7" ht="18" x14ac:dyDescent="0.25">
      <c r="A131" s="150"/>
      <c r="B131" s="139"/>
      <c r="C131" s="5" t="s">
        <v>173</v>
      </c>
      <c r="D131" s="5" t="s">
        <v>162</v>
      </c>
      <c r="E131" s="33">
        <v>665</v>
      </c>
      <c r="F131" s="41"/>
      <c r="G131" s="46">
        <f t="shared" si="22"/>
        <v>0</v>
      </c>
    </row>
    <row r="132" spans="1:7" ht="18.75" thickBot="1" x14ac:dyDescent="0.3">
      <c r="A132" s="147"/>
      <c r="B132" s="140"/>
      <c r="C132" s="7" t="s">
        <v>174</v>
      </c>
      <c r="D132" s="7" t="s">
        <v>164</v>
      </c>
      <c r="E132" s="34">
        <v>735</v>
      </c>
      <c r="F132" s="41"/>
      <c r="G132" s="46">
        <f t="shared" si="22"/>
        <v>0</v>
      </c>
    </row>
    <row r="133" spans="1:7" ht="30" customHeight="1" x14ac:dyDescent="0.25">
      <c r="A133" s="135">
        <v>4</v>
      </c>
      <c r="B133" s="138" t="s">
        <v>175</v>
      </c>
      <c r="C133" s="10" t="s">
        <v>176</v>
      </c>
      <c r="D133" s="10" t="s">
        <v>177</v>
      </c>
      <c r="E133" s="29">
        <v>605</v>
      </c>
      <c r="F133" s="41"/>
      <c r="G133" s="46">
        <f t="shared" si="22"/>
        <v>0</v>
      </c>
    </row>
    <row r="134" spans="1:7" ht="30" customHeight="1" x14ac:dyDescent="0.25">
      <c r="A134" s="136"/>
      <c r="B134" s="139"/>
      <c r="C134" s="5" t="s">
        <v>178</v>
      </c>
      <c r="D134" s="5" t="s">
        <v>179</v>
      </c>
      <c r="E134" s="30">
        <v>625</v>
      </c>
      <c r="F134" s="41"/>
      <c r="G134" s="46">
        <f t="shared" si="22"/>
        <v>0</v>
      </c>
    </row>
    <row r="135" spans="1:7" ht="30" customHeight="1" x14ac:dyDescent="0.25">
      <c r="A135" s="136"/>
      <c r="B135" s="139"/>
      <c r="C135" s="5" t="s">
        <v>180</v>
      </c>
      <c r="D135" s="5" t="s">
        <v>181</v>
      </c>
      <c r="E135" s="30">
        <v>690</v>
      </c>
      <c r="F135" s="41"/>
      <c r="G135" s="46">
        <f t="shared" si="22"/>
        <v>0</v>
      </c>
    </row>
    <row r="136" spans="1:7" ht="30" customHeight="1" x14ac:dyDescent="0.25">
      <c r="A136" s="136"/>
      <c r="B136" s="139"/>
      <c r="C136" s="5" t="s">
        <v>182</v>
      </c>
      <c r="D136" s="5" t="s">
        <v>183</v>
      </c>
      <c r="E136" s="30">
        <v>845</v>
      </c>
      <c r="F136" s="41"/>
      <c r="G136" s="46">
        <f t="shared" si="22"/>
        <v>0</v>
      </c>
    </row>
    <row r="137" spans="1:7" ht="30" customHeight="1" x14ac:dyDescent="0.25">
      <c r="A137" s="136"/>
      <c r="B137" s="139"/>
      <c r="C137" s="5" t="s">
        <v>184</v>
      </c>
      <c r="D137" s="5" t="s">
        <v>185</v>
      </c>
      <c r="E137" s="30">
        <v>965</v>
      </c>
      <c r="F137" s="41"/>
      <c r="G137" s="46">
        <f t="shared" si="22"/>
        <v>0</v>
      </c>
    </row>
    <row r="138" spans="1:7" ht="30" customHeight="1" x14ac:dyDescent="0.25">
      <c r="A138" s="136"/>
      <c r="B138" s="139"/>
      <c r="C138" s="5" t="s">
        <v>186</v>
      </c>
      <c r="D138" s="5" t="s">
        <v>187</v>
      </c>
      <c r="E138" s="30">
        <v>1205</v>
      </c>
      <c r="F138" s="41"/>
      <c r="G138" s="46">
        <f t="shared" si="22"/>
        <v>0</v>
      </c>
    </row>
    <row r="139" spans="1:7" ht="30" customHeight="1" thickBot="1" x14ac:dyDescent="0.3">
      <c r="A139" s="137"/>
      <c r="B139" s="140"/>
      <c r="C139" s="7" t="s">
        <v>188</v>
      </c>
      <c r="D139" s="7" t="s">
        <v>189</v>
      </c>
      <c r="E139" s="31">
        <v>1085</v>
      </c>
      <c r="F139" s="41"/>
      <c r="G139" s="46">
        <f t="shared" si="22"/>
        <v>0</v>
      </c>
    </row>
    <row r="140" spans="1:7" ht="18" x14ac:dyDescent="0.25">
      <c r="A140" s="135">
        <v>5</v>
      </c>
      <c r="B140" s="138" t="s">
        <v>190</v>
      </c>
      <c r="C140" s="10" t="s">
        <v>191</v>
      </c>
      <c r="D140" s="10" t="s">
        <v>177</v>
      </c>
      <c r="E140" s="29">
        <v>1160</v>
      </c>
      <c r="F140" s="41"/>
      <c r="G140" s="46">
        <f t="shared" si="22"/>
        <v>0</v>
      </c>
    </row>
    <row r="141" spans="1:7" ht="18" x14ac:dyDescent="0.25">
      <c r="A141" s="136"/>
      <c r="B141" s="139"/>
      <c r="C141" s="5" t="s">
        <v>192</v>
      </c>
      <c r="D141" s="5" t="s">
        <v>179</v>
      </c>
      <c r="E141" s="30">
        <v>1265</v>
      </c>
      <c r="F141" s="41"/>
      <c r="G141" s="46">
        <f t="shared" si="22"/>
        <v>0</v>
      </c>
    </row>
    <row r="142" spans="1:7" ht="18" x14ac:dyDescent="0.25">
      <c r="A142" s="136"/>
      <c r="B142" s="139"/>
      <c r="C142" s="5" t="s">
        <v>193</v>
      </c>
      <c r="D142" s="5" t="s">
        <v>181</v>
      </c>
      <c r="E142" s="30">
        <v>1515</v>
      </c>
      <c r="F142" s="41"/>
      <c r="G142" s="46">
        <f t="shared" si="22"/>
        <v>0</v>
      </c>
    </row>
    <row r="143" spans="1:7" ht="18" x14ac:dyDescent="0.25">
      <c r="A143" s="136"/>
      <c r="B143" s="139"/>
      <c r="C143" s="5" t="s">
        <v>194</v>
      </c>
      <c r="D143" s="5" t="s">
        <v>183</v>
      </c>
      <c r="E143" s="30">
        <v>1515</v>
      </c>
      <c r="F143" s="41"/>
      <c r="G143" s="46">
        <f t="shared" si="22"/>
        <v>0</v>
      </c>
    </row>
    <row r="144" spans="1:7" ht="18" x14ac:dyDescent="0.25">
      <c r="A144" s="136"/>
      <c r="B144" s="139"/>
      <c r="C144" s="5" t="s">
        <v>195</v>
      </c>
      <c r="D144" s="5" t="s">
        <v>185</v>
      </c>
      <c r="E144" s="30">
        <v>1745</v>
      </c>
      <c r="F144" s="41"/>
      <c r="G144" s="46">
        <f t="shared" si="22"/>
        <v>0</v>
      </c>
    </row>
    <row r="145" spans="1:7" ht="18" x14ac:dyDescent="0.25">
      <c r="A145" s="136"/>
      <c r="B145" s="139"/>
      <c r="C145" s="5" t="s">
        <v>196</v>
      </c>
      <c r="D145" s="5" t="s">
        <v>187</v>
      </c>
      <c r="E145" s="30">
        <v>1875</v>
      </c>
      <c r="F145" s="41"/>
      <c r="G145" s="46">
        <f t="shared" si="22"/>
        <v>0</v>
      </c>
    </row>
    <row r="146" spans="1:7" ht="30" customHeight="1" thickBot="1" x14ac:dyDescent="0.3">
      <c r="A146" s="137"/>
      <c r="B146" s="140"/>
      <c r="C146" s="7" t="s">
        <v>197</v>
      </c>
      <c r="D146" s="7" t="s">
        <v>189</v>
      </c>
      <c r="E146" s="31">
        <v>2050</v>
      </c>
      <c r="F146" s="41"/>
      <c r="G146" s="46">
        <f t="shared" si="22"/>
        <v>0</v>
      </c>
    </row>
    <row r="147" spans="1:7" ht="21" thickBot="1" x14ac:dyDescent="0.3">
      <c r="A147" s="144" t="s">
        <v>198</v>
      </c>
      <c r="B147" s="145"/>
      <c r="C147" s="145"/>
      <c r="D147" s="145"/>
      <c r="E147" s="145"/>
      <c r="F147" s="27">
        <f>F148+F149</f>
        <v>0</v>
      </c>
      <c r="G147" s="48">
        <f>G148+G149</f>
        <v>0</v>
      </c>
    </row>
    <row r="148" spans="1:7" ht="30" customHeight="1" x14ac:dyDescent="0.25">
      <c r="A148" s="146">
        <v>1</v>
      </c>
      <c r="B148" s="138"/>
      <c r="C148" s="10" t="s">
        <v>199</v>
      </c>
      <c r="D148" s="10" t="s">
        <v>183</v>
      </c>
      <c r="E148" s="36">
        <v>480</v>
      </c>
      <c r="F148" s="41"/>
      <c r="G148" s="46">
        <f>E148*F148</f>
        <v>0</v>
      </c>
    </row>
    <row r="149" spans="1:7" ht="30" customHeight="1" thickBot="1" x14ac:dyDescent="0.3">
      <c r="A149" s="147"/>
      <c r="B149" s="140"/>
      <c r="C149" s="7" t="s">
        <v>200</v>
      </c>
      <c r="D149" s="7" t="s">
        <v>185</v>
      </c>
      <c r="E149" s="37">
        <v>540</v>
      </c>
      <c r="F149" s="41"/>
      <c r="G149" s="46">
        <f>E149*F149</f>
        <v>0</v>
      </c>
    </row>
    <row r="150" spans="1:7" ht="21" thickBot="1" x14ac:dyDescent="0.3">
      <c r="A150" s="144" t="s">
        <v>201</v>
      </c>
      <c r="B150" s="145"/>
      <c r="C150" s="145"/>
      <c r="D150" s="145"/>
      <c r="E150" s="145"/>
      <c r="F150" s="27">
        <f>F152+F153+F154+F155+F156+F157+F158+F159+F160+F161+F162+F163+F164</f>
        <v>0</v>
      </c>
      <c r="G150" s="48">
        <f>SUM(G151:G164)</f>
        <v>0</v>
      </c>
    </row>
    <row r="151" spans="1:7" ht="30" customHeight="1" x14ac:dyDescent="0.25">
      <c r="A151" s="135">
        <v>1</v>
      </c>
      <c r="B151" s="138" t="s">
        <v>202</v>
      </c>
      <c r="C151" s="10" t="s">
        <v>203</v>
      </c>
      <c r="D151" s="10" t="s">
        <v>177</v>
      </c>
      <c r="E151" s="36">
        <v>220</v>
      </c>
      <c r="F151" s="52"/>
      <c r="G151" s="53">
        <f>F151*E151</f>
        <v>0</v>
      </c>
    </row>
    <row r="152" spans="1:7" ht="30" customHeight="1" x14ac:dyDescent="0.25">
      <c r="A152" s="136"/>
      <c r="B152" s="139"/>
      <c r="C152" s="5" t="s">
        <v>204</v>
      </c>
      <c r="D152" s="5" t="s">
        <v>179</v>
      </c>
      <c r="E152" s="38">
        <v>250</v>
      </c>
      <c r="F152" s="41"/>
      <c r="G152" s="46">
        <f t="shared" ref="G152:G164" si="23">F152*E152</f>
        <v>0</v>
      </c>
    </row>
    <row r="153" spans="1:7" ht="30" customHeight="1" x14ac:dyDescent="0.25">
      <c r="A153" s="136"/>
      <c r="B153" s="139"/>
      <c r="C153" s="5" t="s">
        <v>205</v>
      </c>
      <c r="D153" s="5" t="s">
        <v>181</v>
      </c>
      <c r="E153" s="38">
        <v>285</v>
      </c>
      <c r="F153" s="41"/>
      <c r="G153" s="46">
        <f t="shared" si="23"/>
        <v>0</v>
      </c>
    </row>
    <row r="154" spans="1:7" ht="30" customHeight="1" x14ac:dyDescent="0.25">
      <c r="A154" s="136"/>
      <c r="B154" s="139"/>
      <c r="C154" s="5" t="s">
        <v>206</v>
      </c>
      <c r="D154" s="5" t="s">
        <v>183</v>
      </c>
      <c r="E154" s="38">
        <v>360</v>
      </c>
      <c r="F154" s="41"/>
      <c r="G154" s="46">
        <f t="shared" si="23"/>
        <v>0</v>
      </c>
    </row>
    <row r="155" spans="1:7" ht="30" customHeight="1" x14ac:dyDescent="0.25">
      <c r="A155" s="136"/>
      <c r="B155" s="139"/>
      <c r="C155" s="5" t="s">
        <v>207</v>
      </c>
      <c r="D155" s="5" t="s">
        <v>185</v>
      </c>
      <c r="E155" s="38">
        <v>415</v>
      </c>
      <c r="F155" s="41"/>
      <c r="G155" s="46">
        <f t="shared" si="23"/>
        <v>0</v>
      </c>
    </row>
    <row r="156" spans="1:7" ht="30" customHeight="1" x14ac:dyDescent="0.25">
      <c r="A156" s="136"/>
      <c r="B156" s="139"/>
      <c r="C156" s="5" t="s">
        <v>208</v>
      </c>
      <c r="D156" s="5" t="s">
        <v>187</v>
      </c>
      <c r="E156" s="38">
        <v>460</v>
      </c>
      <c r="F156" s="41"/>
      <c r="G156" s="46">
        <f t="shared" si="23"/>
        <v>0</v>
      </c>
    </row>
    <row r="157" spans="1:7" ht="30" customHeight="1" thickBot="1" x14ac:dyDescent="0.3">
      <c r="A157" s="137"/>
      <c r="B157" s="140"/>
      <c r="C157" s="7" t="s">
        <v>209</v>
      </c>
      <c r="D157" s="7" t="s">
        <v>189</v>
      </c>
      <c r="E157" s="37">
        <v>505</v>
      </c>
      <c r="F157" s="41"/>
      <c r="G157" s="46">
        <f t="shared" si="23"/>
        <v>0</v>
      </c>
    </row>
    <row r="158" spans="1:7" ht="30" customHeight="1" x14ac:dyDescent="0.25">
      <c r="A158" s="135">
        <v>2</v>
      </c>
      <c r="B158" s="138" t="s">
        <v>210</v>
      </c>
      <c r="C158" s="10" t="s">
        <v>211</v>
      </c>
      <c r="D158" s="10" t="s">
        <v>177</v>
      </c>
      <c r="E158" s="36">
        <v>240</v>
      </c>
      <c r="F158" s="41"/>
      <c r="G158" s="46">
        <f t="shared" si="23"/>
        <v>0</v>
      </c>
    </row>
    <row r="159" spans="1:7" ht="30" customHeight="1" x14ac:dyDescent="0.25">
      <c r="A159" s="136"/>
      <c r="B159" s="139"/>
      <c r="C159" s="5" t="s">
        <v>212</v>
      </c>
      <c r="D159" s="5" t="s">
        <v>179</v>
      </c>
      <c r="E159" s="38">
        <v>275</v>
      </c>
      <c r="F159" s="41"/>
      <c r="G159" s="46">
        <f t="shared" si="23"/>
        <v>0</v>
      </c>
    </row>
    <row r="160" spans="1:7" ht="30" customHeight="1" x14ac:dyDescent="0.25">
      <c r="A160" s="136"/>
      <c r="B160" s="139"/>
      <c r="C160" s="5" t="s">
        <v>213</v>
      </c>
      <c r="D160" s="5" t="s">
        <v>181</v>
      </c>
      <c r="E160" s="38">
        <v>310</v>
      </c>
      <c r="F160" s="41"/>
      <c r="G160" s="46">
        <f t="shared" si="23"/>
        <v>0</v>
      </c>
    </row>
    <row r="161" spans="1:7" ht="30" customHeight="1" x14ac:dyDescent="0.25">
      <c r="A161" s="136"/>
      <c r="B161" s="139"/>
      <c r="C161" s="5" t="s">
        <v>214</v>
      </c>
      <c r="D161" s="5" t="s">
        <v>183</v>
      </c>
      <c r="E161" s="38">
        <v>385</v>
      </c>
      <c r="F161" s="41"/>
      <c r="G161" s="46">
        <f t="shared" si="23"/>
        <v>0</v>
      </c>
    </row>
    <row r="162" spans="1:7" ht="30" customHeight="1" x14ac:dyDescent="0.25">
      <c r="A162" s="136"/>
      <c r="B162" s="139"/>
      <c r="C162" s="5" t="s">
        <v>215</v>
      </c>
      <c r="D162" s="5" t="s">
        <v>185</v>
      </c>
      <c r="E162" s="38">
        <v>435</v>
      </c>
      <c r="F162" s="41"/>
      <c r="G162" s="46">
        <f t="shared" si="23"/>
        <v>0</v>
      </c>
    </row>
    <row r="163" spans="1:7" ht="30" customHeight="1" x14ac:dyDescent="0.25">
      <c r="A163" s="136"/>
      <c r="B163" s="139"/>
      <c r="C163" s="5" t="s">
        <v>216</v>
      </c>
      <c r="D163" s="5" t="s">
        <v>187</v>
      </c>
      <c r="E163" s="38">
        <v>485</v>
      </c>
      <c r="F163" s="41"/>
      <c r="G163" s="46">
        <f t="shared" si="23"/>
        <v>0</v>
      </c>
    </row>
    <row r="164" spans="1:7" ht="30" customHeight="1" thickBot="1" x14ac:dyDescent="0.3">
      <c r="A164" s="137"/>
      <c r="B164" s="140"/>
      <c r="C164" s="7" t="s">
        <v>217</v>
      </c>
      <c r="D164" s="7" t="s">
        <v>189</v>
      </c>
      <c r="E164" s="37">
        <v>530</v>
      </c>
      <c r="F164" s="43"/>
      <c r="G164" s="51">
        <f t="shared" si="23"/>
        <v>0</v>
      </c>
    </row>
    <row r="165" spans="1:7" ht="15" customHeight="1" x14ac:dyDescent="0.25">
      <c r="A165" s="57"/>
      <c r="B165" s="58"/>
      <c r="C165" s="58"/>
      <c r="D165" s="58"/>
      <c r="E165" s="59"/>
      <c r="F165" s="119" t="s">
        <v>425</v>
      </c>
      <c r="G165" s="120"/>
    </row>
    <row r="166" spans="1:7" ht="20.25" x14ac:dyDescent="0.3">
      <c r="A166" s="141" t="s">
        <v>218</v>
      </c>
      <c r="B166" s="142"/>
      <c r="C166" s="142"/>
      <c r="D166" s="142"/>
      <c r="E166" s="143"/>
      <c r="F166" s="121"/>
      <c r="G166" s="122"/>
    </row>
    <row r="167" spans="1:7" ht="21.75" thickBot="1" x14ac:dyDescent="0.4">
      <c r="A167" s="60"/>
      <c r="B167" s="100"/>
      <c r="C167" s="100" t="s">
        <v>386</v>
      </c>
      <c r="D167" s="61"/>
      <c r="E167" s="62"/>
      <c r="F167" s="123"/>
      <c r="G167" s="124"/>
    </row>
  </sheetData>
  <sheetProtection formatCells="0" formatColumns="0" formatRows="0" insertColumns="0" insertRows="0" insertHyperlinks="0" deleteColumns="0" deleteRows="0" sort="0" autoFilter="0" pivotTables="0"/>
  <protectedRanges>
    <protectedRange password="CE28" sqref="F7:F24 F26:F45 F47:F59 F61:F68 F70 F75:F112 F114:F115 F117:F125 F127:F146 F148:F149 F151:F164" name="Диапазон1"/>
  </protectedRanges>
  <mergeCells count="188">
    <mergeCell ref="A3:E3"/>
    <mergeCell ref="A4:E4"/>
    <mergeCell ref="A5:A8"/>
    <mergeCell ref="B5:B8"/>
    <mergeCell ref="A9:A12"/>
    <mergeCell ref="B9:B12"/>
    <mergeCell ref="A25:E25"/>
    <mergeCell ref="A26:A29"/>
    <mergeCell ref="B26:B29"/>
    <mergeCell ref="A30:A33"/>
    <mergeCell ref="B30:B33"/>
    <mergeCell ref="A34:A37"/>
    <mergeCell ref="B34:B37"/>
    <mergeCell ref="A13:A16"/>
    <mergeCell ref="B13:B16"/>
    <mergeCell ref="A17:A20"/>
    <mergeCell ref="B17:B20"/>
    <mergeCell ref="A21:A24"/>
    <mergeCell ref="B21:B24"/>
    <mergeCell ref="A50:A52"/>
    <mergeCell ref="B50:B52"/>
    <mergeCell ref="A53:A55"/>
    <mergeCell ref="B53:B55"/>
    <mergeCell ref="A56:A59"/>
    <mergeCell ref="B56:B59"/>
    <mergeCell ref="A38:A41"/>
    <mergeCell ref="B38:B41"/>
    <mergeCell ref="A42:A45"/>
    <mergeCell ref="B42:B45"/>
    <mergeCell ref="A46:E46"/>
    <mergeCell ref="A47:A49"/>
    <mergeCell ref="B47:B49"/>
    <mergeCell ref="A60:E60"/>
    <mergeCell ref="A61:A64"/>
    <mergeCell ref="B61:B64"/>
    <mergeCell ref="C61:C62"/>
    <mergeCell ref="D61:D62"/>
    <mergeCell ref="E61:E62"/>
    <mergeCell ref="C63:C64"/>
    <mergeCell ref="D63:D64"/>
    <mergeCell ref="E63:E64"/>
    <mergeCell ref="A69:E69"/>
    <mergeCell ref="A70:A73"/>
    <mergeCell ref="B70:B73"/>
    <mergeCell ref="C70:C73"/>
    <mergeCell ref="D70:D73"/>
    <mergeCell ref="E70:E73"/>
    <mergeCell ref="A65:A68"/>
    <mergeCell ref="B65:B68"/>
    <mergeCell ref="C65:C66"/>
    <mergeCell ref="D65:D66"/>
    <mergeCell ref="E65:E66"/>
    <mergeCell ref="C67:C68"/>
    <mergeCell ref="D67:D68"/>
    <mergeCell ref="E67:E68"/>
    <mergeCell ref="A74:E74"/>
    <mergeCell ref="A75:A80"/>
    <mergeCell ref="B75:B80"/>
    <mergeCell ref="A81:A84"/>
    <mergeCell ref="B81:B84"/>
    <mergeCell ref="C81:C82"/>
    <mergeCell ref="D81:D82"/>
    <mergeCell ref="E81:E82"/>
    <mergeCell ref="C83:C84"/>
    <mergeCell ref="D83:D84"/>
    <mergeCell ref="E83:E84"/>
    <mergeCell ref="A85:A88"/>
    <mergeCell ref="B85:B88"/>
    <mergeCell ref="C85:C86"/>
    <mergeCell ref="D85:D86"/>
    <mergeCell ref="E85:E86"/>
    <mergeCell ref="C87:C88"/>
    <mergeCell ref="D87:D88"/>
    <mergeCell ref="E87:E88"/>
    <mergeCell ref="A93:A96"/>
    <mergeCell ref="B93:B96"/>
    <mergeCell ref="C93:C94"/>
    <mergeCell ref="D93:D94"/>
    <mergeCell ref="E93:E94"/>
    <mergeCell ref="C95:C96"/>
    <mergeCell ref="D95:D96"/>
    <mergeCell ref="E95:E96"/>
    <mergeCell ref="A89:A92"/>
    <mergeCell ref="B89:B92"/>
    <mergeCell ref="C89:C90"/>
    <mergeCell ref="D89:D90"/>
    <mergeCell ref="E89:E90"/>
    <mergeCell ref="C91:C92"/>
    <mergeCell ref="D91:D92"/>
    <mergeCell ref="E91:E92"/>
    <mergeCell ref="B101:B104"/>
    <mergeCell ref="C101:C102"/>
    <mergeCell ref="D101:D102"/>
    <mergeCell ref="E101:E102"/>
    <mergeCell ref="C103:C104"/>
    <mergeCell ref="D103:D104"/>
    <mergeCell ref="E103:E104"/>
    <mergeCell ref="A97:A100"/>
    <mergeCell ref="B97:B100"/>
    <mergeCell ref="C97:C98"/>
    <mergeCell ref="D97:D98"/>
    <mergeCell ref="E97:E98"/>
    <mergeCell ref="C99:C100"/>
    <mergeCell ref="D99:D100"/>
    <mergeCell ref="E99:E100"/>
    <mergeCell ref="A166:E166"/>
    <mergeCell ref="F61:F62"/>
    <mergeCell ref="F63:F64"/>
    <mergeCell ref="A140:A146"/>
    <mergeCell ref="B140:B146"/>
    <mergeCell ref="A147:E147"/>
    <mergeCell ref="A148:A149"/>
    <mergeCell ref="B148:B149"/>
    <mergeCell ref="A150:E150"/>
    <mergeCell ref="B119:B125"/>
    <mergeCell ref="A126:E126"/>
    <mergeCell ref="A127:A132"/>
    <mergeCell ref="B127:B132"/>
    <mergeCell ref="A133:A139"/>
    <mergeCell ref="B133:B139"/>
    <mergeCell ref="A113:E113"/>
    <mergeCell ref="A114:A115"/>
    <mergeCell ref="B114:B115"/>
    <mergeCell ref="A116:E116"/>
    <mergeCell ref="A117:A118"/>
    <mergeCell ref="B117:B118"/>
    <mergeCell ref="A109:A112"/>
    <mergeCell ref="B109:B112"/>
    <mergeCell ref="C109:C110"/>
    <mergeCell ref="F65:F66"/>
    <mergeCell ref="F67:F68"/>
    <mergeCell ref="G61:G62"/>
    <mergeCell ref="G63:G64"/>
    <mergeCell ref="G65:G66"/>
    <mergeCell ref="G67:G68"/>
    <mergeCell ref="A151:A157"/>
    <mergeCell ref="B151:B157"/>
    <mergeCell ref="A158:A164"/>
    <mergeCell ref="B158:B164"/>
    <mergeCell ref="D109:D110"/>
    <mergeCell ref="E109:E110"/>
    <mergeCell ref="C111:C112"/>
    <mergeCell ref="D111:D112"/>
    <mergeCell ref="E111:E112"/>
    <mergeCell ref="A105:A108"/>
    <mergeCell ref="B105:B108"/>
    <mergeCell ref="C105:C106"/>
    <mergeCell ref="D105:D106"/>
    <mergeCell ref="E105:E106"/>
    <mergeCell ref="C107:C108"/>
    <mergeCell ref="D107:D108"/>
    <mergeCell ref="E107:E108"/>
    <mergeCell ref="A101:A104"/>
    <mergeCell ref="F99:F100"/>
    <mergeCell ref="F70:F73"/>
    <mergeCell ref="G70:G73"/>
    <mergeCell ref="F81:F82"/>
    <mergeCell ref="F83:F84"/>
    <mergeCell ref="F85:F86"/>
    <mergeCell ref="F87:F88"/>
    <mergeCell ref="G87:G88"/>
    <mergeCell ref="G85:G86"/>
    <mergeCell ref="G83:G84"/>
    <mergeCell ref="G81:G82"/>
    <mergeCell ref="F165:G167"/>
    <mergeCell ref="G99:G100"/>
    <mergeCell ref="G97:G98"/>
    <mergeCell ref="G95:G96"/>
    <mergeCell ref="G93:G94"/>
    <mergeCell ref="G91:G92"/>
    <mergeCell ref="G89:G90"/>
    <mergeCell ref="G111:G112"/>
    <mergeCell ref="G109:G110"/>
    <mergeCell ref="G107:G108"/>
    <mergeCell ref="G105:G106"/>
    <mergeCell ref="G103:G104"/>
    <mergeCell ref="G101:G102"/>
    <mergeCell ref="F101:F102"/>
    <mergeCell ref="F103:F104"/>
    <mergeCell ref="F105:F106"/>
    <mergeCell ref="F107:F108"/>
    <mergeCell ref="F109:F110"/>
    <mergeCell ref="F111:F112"/>
    <mergeCell ref="F89:F90"/>
    <mergeCell ref="F91:F92"/>
    <mergeCell ref="F93:F94"/>
    <mergeCell ref="F95:F96"/>
    <mergeCell ref="F97:F9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pane ySplit="2" topLeftCell="A51" activePane="bottomLeft" state="frozen"/>
      <selection pane="bottomLeft" activeCell="C66" sqref="C66"/>
    </sheetView>
  </sheetViews>
  <sheetFormatPr defaultRowHeight="15" x14ac:dyDescent="0.25"/>
  <cols>
    <col min="2" max="2" width="42.42578125" customWidth="1"/>
    <col min="3" max="3" width="32" customWidth="1"/>
    <col min="4" max="4" width="26.28515625" customWidth="1"/>
    <col min="5" max="6" width="14.7109375" customWidth="1"/>
    <col min="7" max="7" width="27.140625" customWidth="1"/>
  </cols>
  <sheetData>
    <row r="1" spans="1:7" ht="36.75" thickBot="1" x14ac:dyDescent="0.3">
      <c r="A1" s="74" t="s">
        <v>0</v>
      </c>
      <c r="B1" s="75" t="s">
        <v>1</v>
      </c>
      <c r="C1" s="75" t="s">
        <v>2</v>
      </c>
      <c r="D1" s="75" t="s">
        <v>3</v>
      </c>
      <c r="E1" s="76" t="s">
        <v>221</v>
      </c>
      <c r="F1" s="39" t="s">
        <v>219</v>
      </c>
      <c r="G1" s="40" t="s">
        <v>220</v>
      </c>
    </row>
    <row r="2" spans="1:7" ht="24" thickBot="1" x14ac:dyDescent="0.3">
      <c r="A2" s="182" t="s">
        <v>222</v>
      </c>
      <c r="B2" s="183"/>
      <c r="C2" s="183"/>
      <c r="D2" s="183"/>
      <c r="E2" s="211"/>
      <c r="F2" s="54">
        <f>F3+F28+F53</f>
        <v>0</v>
      </c>
      <c r="G2" s="55">
        <f>G3+G28+G53</f>
        <v>0</v>
      </c>
    </row>
    <row r="3" spans="1:7" ht="21" thickBot="1" x14ac:dyDescent="0.3">
      <c r="A3" s="212" t="s">
        <v>223</v>
      </c>
      <c r="B3" s="213"/>
      <c r="C3" s="213"/>
      <c r="D3" s="213"/>
      <c r="E3" s="214"/>
      <c r="F3" s="44">
        <f>F4+F5+F6+F7+F8+F9+F10+F11+F12+F13+F14+F15+F16+F17+F18+F19+F20+F21+F22+F27</f>
        <v>0</v>
      </c>
      <c r="G3" s="47">
        <f>SUM(G4:G27)</f>
        <v>0</v>
      </c>
    </row>
    <row r="4" spans="1:7" ht="30" customHeight="1" x14ac:dyDescent="0.25">
      <c r="A4" s="135">
        <v>1</v>
      </c>
      <c r="B4" s="138" t="s">
        <v>224</v>
      </c>
      <c r="C4" s="9" t="s">
        <v>225</v>
      </c>
      <c r="D4" s="10" t="s">
        <v>9</v>
      </c>
      <c r="E4" s="17">
        <v>630</v>
      </c>
      <c r="F4" s="41"/>
      <c r="G4" s="46">
        <f>F4*E4</f>
        <v>0</v>
      </c>
    </row>
    <row r="5" spans="1:7" ht="30" customHeight="1" x14ac:dyDescent="0.25">
      <c r="A5" s="136"/>
      <c r="B5" s="139"/>
      <c r="C5" s="4" t="s">
        <v>226</v>
      </c>
      <c r="D5" s="5" t="s">
        <v>11</v>
      </c>
      <c r="E5" s="18">
        <v>745</v>
      </c>
      <c r="F5" s="41"/>
      <c r="G5" s="46">
        <f t="shared" ref="G5:G26" si="0">F5*E5</f>
        <v>0</v>
      </c>
    </row>
    <row r="6" spans="1:7" ht="30" customHeight="1" thickBot="1" x14ac:dyDescent="0.3">
      <c r="A6" s="137"/>
      <c r="B6" s="140"/>
      <c r="C6" s="7" t="s">
        <v>227</v>
      </c>
      <c r="D6" s="7" t="s">
        <v>13</v>
      </c>
      <c r="E6" s="19">
        <v>805</v>
      </c>
      <c r="F6" s="41"/>
      <c r="G6" s="46">
        <f t="shared" si="0"/>
        <v>0</v>
      </c>
    </row>
    <row r="7" spans="1:7" ht="30" customHeight="1" x14ac:dyDescent="0.25">
      <c r="A7" s="156">
        <v>2</v>
      </c>
      <c r="B7" s="138" t="s">
        <v>228</v>
      </c>
      <c r="C7" s="9" t="s">
        <v>229</v>
      </c>
      <c r="D7" s="10" t="s">
        <v>9</v>
      </c>
      <c r="E7" s="11">
        <v>635</v>
      </c>
      <c r="F7" s="41"/>
      <c r="G7" s="46">
        <f t="shared" si="0"/>
        <v>0</v>
      </c>
    </row>
    <row r="8" spans="1:7" ht="30" customHeight="1" x14ac:dyDescent="0.25">
      <c r="A8" s="164"/>
      <c r="B8" s="139"/>
      <c r="C8" s="4" t="s">
        <v>230</v>
      </c>
      <c r="D8" s="5" t="s">
        <v>11</v>
      </c>
      <c r="E8" s="6">
        <v>745</v>
      </c>
      <c r="F8" s="41"/>
      <c r="G8" s="46">
        <f t="shared" si="0"/>
        <v>0</v>
      </c>
    </row>
    <row r="9" spans="1:7" ht="30" customHeight="1" thickBot="1" x14ac:dyDescent="0.3">
      <c r="A9" s="164"/>
      <c r="B9" s="139"/>
      <c r="C9" s="4" t="s">
        <v>231</v>
      </c>
      <c r="D9" s="5" t="s">
        <v>13</v>
      </c>
      <c r="E9" s="6">
        <v>860</v>
      </c>
      <c r="F9" s="41"/>
      <c r="G9" s="46">
        <f t="shared" si="0"/>
        <v>0</v>
      </c>
    </row>
    <row r="10" spans="1:7" ht="30" customHeight="1" x14ac:dyDescent="0.25">
      <c r="A10" s="156">
        <v>3</v>
      </c>
      <c r="B10" s="138" t="s">
        <v>232</v>
      </c>
      <c r="C10" s="9" t="s">
        <v>233</v>
      </c>
      <c r="D10" s="10" t="s">
        <v>9</v>
      </c>
      <c r="E10" s="11">
        <v>645</v>
      </c>
      <c r="F10" s="41"/>
      <c r="G10" s="46">
        <f t="shared" si="0"/>
        <v>0</v>
      </c>
    </row>
    <row r="11" spans="1:7" ht="30" customHeight="1" x14ac:dyDescent="0.25">
      <c r="A11" s="164"/>
      <c r="B11" s="139"/>
      <c r="C11" s="4" t="s">
        <v>234</v>
      </c>
      <c r="D11" s="5" t="s">
        <v>11</v>
      </c>
      <c r="E11" s="6">
        <v>700</v>
      </c>
      <c r="F11" s="41"/>
      <c r="G11" s="46">
        <f t="shared" si="0"/>
        <v>0</v>
      </c>
    </row>
    <row r="12" spans="1:7" ht="30" customHeight="1" thickBot="1" x14ac:dyDescent="0.3">
      <c r="A12" s="164"/>
      <c r="B12" s="139"/>
      <c r="C12" s="4" t="s">
        <v>235</v>
      </c>
      <c r="D12" s="5" t="s">
        <v>13</v>
      </c>
      <c r="E12" s="6">
        <v>815</v>
      </c>
      <c r="F12" s="41"/>
      <c r="G12" s="46">
        <f t="shared" si="0"/>
        <v>0</v>
      </c>
    </row>
    <row r="13" spans="1:7" ht="30" customHeight="1" x14ac:dyDescent="0.25">
      <c r="A13" s="156">
        <v>4</v>
      </c>
      <c r="B13" s="138" t="s">
        <v>236</v>
      </c>
      <c r="C13" s="9" t="s">
        <v>237</v>
      </c>
      <c r="D13" s="10" t="s">
        <v>9</v>
      </c>
      <c r="E13" s="11">
        <v>655</v>
      </c>
      <c r="F13" s="41"/>
      <c r="G13" s="46">
        <f t="shared" si="0"/>
        <v>0</v>
      </c>
    </row>
    <row r="14" spans="1:7" ht="30" customHeight="1" x14ac:dyDescent="0.25">
      <c r="A14" s="164"/>
      <c r="B14" s="139"/>
      <c r="C14" s="4" t="s">
        <v>238</v>
      </c>
      <c r="D14" s="5" t="s">
        <v>11</v>
      </c>
      <c r="E14" s="6">
        <v>715</v>
      </c>
      <c r="F14" s="41"/>
      <c r="G14" s="46">
        <f t="shared" si="0"/>
        <v>0</v>
      </c>
    </row>
    <row r="15" spans="1:7" ht="30" customHeight="1" thickBot="1" x14ac:dyDescent="0.3">
      <c r="A15" s="164"/>
      <c r="B15" s="139"/>
      <c r="C15" s="4" t="s">
        <v>239</v>
      </c>
      <c r="D15" s="5" t="s">
        <v>13</v>
      </c>
      <c r="E15" s="6">
        <v>825</v>
      </c>
      <c r="F15" s="41"/>
      <c r="G15" s="46">
        <f t="shared" si="0"/>
        <v>0</v>
      </c>
    </row>
    <row r="16" spans="1:7" ht="30" customHeight="1" x14ac:dyDescent="0.25">
      <c r="A16" s="156">
        <v>5</v>
      </c>
      <c r="B16" s="138" t="s">
        <v>240</v>
      </c>
      <c r="C16" s="64" t="s">
        <v>241</v>
      </c>
      <c r="D16" s="10" t="s">
        <v>9</v>
      </c>
      <c r="E16" s="11">
        <v>655</v>
      </c>
      <c r="F16" s="41"/>
      <c r="G16" s="46">
        <f t="shared" si="0"/>
        <v>0</v>
      </c>
    </row>
    <row r="17" spans="1:7" ht="30" customHeight="1" x14ac:dyDescent="0.25">
      <c r="A17" s="164"/>
      <c r="B17" s="139"/>
      <c r="C17" s="65" t="s">
        <v>242</v>
      </c>
      <c r="D17" s="5" t="s">
        <v>11</v>
      </c>
      <c r="E17" s="6">
        <v>710</v>
      </c>
      <c r="F17" s="41"/>
      <c r="G17" s="46">
        <f t="shared" si="0"/>
        <v>0</v>
      </c>
    </row>
    <row r="18" spans="1:7" ht="30" customHeight="1" thickBot="1" x14ac:dyDescent="0.3">
      <c r="A18" s="161"/>
      <c r="B18" s="140"/>
      <c r="C18" s="65" t="s">
        <v>243</v>
      </c>
      <c r="D18" s="5" t="s">
        <v>13</v>
      </c>
      <c r="E18" s="6">
        <v>830</v>
      </c>
      <c r="F18" s="41"/>
      <c r="G18" s="46">
        <f t="shared" si="0"/>
        <v>0</v>
      </c>
    </row>
    <row r="19" spans="1:7" ht="30" customHeight="1" x14ac:dyDescent="0.25">
      <c r="A19" s="210">
        <v>6</v>
      </c>
      <c r="B19" s="139" t="s">
        <v>244</v>
      </c>
      <c r="C19" s="9" t="s">
        <v>245</v>
      </c>
      <c r="D19" s="10" t="s">
        <v>9</v>
      </c>
      <c r="E19" s="11">
        <v>630</v>
      </c>
      <c r="F19" s="41"/>
      <c r="G19" s="46">
        <f t="shared" si="0"/>
        <v>0</v>
      </c>
    </row>
    <row r="20" spans="1:7" ht="30" customHeight="1" x14ac:dyDescent="0.25">
      <c r="A20" s="210"/>
      <c r="B20" s="139"/>
      <c r="C20" s="4" t="s">
        <v>246</v>
      </c>
      <c r="D20" s="5" t="s">
        <v>11</v>
      </c>
      <c r="E20" s="6">
        <v>690</v>
      </c>
      <c r="F20" s="41"/>
      <c r="G20" s="46">
        <f t="shared" si="0"/>
        <v>0</v>
      </c>
    </row>
    <row r="21" spans="1:7" ht="30" customHeight="1" thickBot="1" x14ac:dyDescent="0.3">
      <c r="A21" s="210"/>
      <c r="B21" s="139"/>
      <c r="C21" s="4" t="s">
        <v>247</v>
      </c>
      <c r="D21" s="5" t="s">
        <v>13</v>
      </c>
      <c r="E21" s="6">
        <v>805</v>
      </c>
      <c r="F21" s="41"/>
      <c r="G21" s="46">
        <f t="shared" si="0"/>
        <v>0</v>
      </c>
    </row>
    <row r="22" spans="1:7" ht="30" customHeight="1" x14ac:dyDescent="0.25">
      <c r="A22" s="156">
        <v>7</v>
      </c>
      <c r="B22" s="138" t="s">
        <v>248</v>
      </c>
      <c r="C22" s="9" t="s">
        <v>249</v>
      </c>
      <c r="D22" s="10" t="s">
        <v>9</v>
      </c>
      <c r="E22" s="11">
        <v>635</v>
      </c>
      <c r="F22" s="41"/>
      <c r="G22" s="46">
        <f t="shared" si="0"/>
        <v>0</v>
      </c>
    </row>
    <row r="23" spans="1:7" ht="30" customHeight="1" x14ac:dyDescent="0.25">
      <c r="A23" s="164"/>
      <c r="B23" s="139"/>
      <c r="C23" s="4" t="s">
        <v>250</v>
      </c>
      <c r="D23" s="5" t="s">
        <v>11</v>
      </c>
      <c r="E23" s="6">
        <v>745</v>
      </c>
      <c r="F23" s="41"/>
      <c r="G23" s="46">
        <f t="shared" si="0"/>
        <v>0</v>
      </c>
    </row>
    <row r="24" spans="1:7" ht="30" customHeight="1" thickBot="1" x14ac:dyDescent="0.3">
      <c r="A24" s="164"/>
      <c r="B24" s="139"/>
      <c r="C24" s="4" t="s">
        <v>251</v>
      </c>
      <c r="D24" s="4" t="s">
        <v>13</v>
      </c>
      <c r="E24" s="13">
        <v>805</v>
      </c>
      <c r="F24" s="41"/>
      <c r="G24" s="46">
        <f t="shared" si="0"/>
        <v>0</v>
      </c>
    </row>
    <row r="25" spans="1:7" ht="30" customHeight="1" x14ac:dyDescent="0.25">
      <c r="A25" s="156">
        <v>8</v>
      </c>
      <c r="B25" s="138" t="s">
        <v>252</v>
      </c>
      <c r="C25" s="9" t="s">
        <v>253</v>
      </c>
      <c r="D25" s="10" t="s">
        <v>9</v>
      </c>
      <c r="E25" s="11">
        <v>690</v>
      </c>
      <c r="F25" s="41"/>
      <c r="G25" s="46">
        <f t="shared" si="0"/>
        <v>0</v>
      </c>
    </row>
    <row r="26" spans="1:7" ht="30" customHeight="1" x14ac:dyDescent="0.25">
      <c r="A26" s="164"/>
      <c r="B26" s="139"/>
      <c r="C26" s="4" t="s">
        <v>254</v>
      </c>
      <c r="D26" s="5" t="s">
        <v>11</v>
      </c>
      <c r="E26" s="6">
        <v>805</v>
      </c>
      <c r="F26" s="41"/>
      <c r="G26" s="46">
        <f t="shared" si="0"/>
        <v>0</v>
      </c>
    </row>
    <row r="27" spans="1:7" ht="30" customHeight="1" thickBot="1" x14ac:dyDescent="0.3">
      <c r="A27" s="164"/>
      <c r="B27" s="139"/>
      <c r="C27" s="4" t="s">
        <v>255</v>
      </c>
      <c r="D27" s="4" t="s">
        <v>13</v>
      </c>
      <c r="E27" s="13">
        <v>920</v>
      </c>
      <c r="F27" s="41"/>
      <c r="G27" s="46">
        <f>F27*E23</f>
        <v>0</v>
      </c>
    </row>
    <row r="28" spans="1:7" ht="18.75" thickBot="1" x14ac:dyDescent="0.3">
      <c r="A28" s="205" t="s">
        <v>256</v>
      </c>
      <c r="B28" s="185"/>
      <c r="C28" s="185"/>
      <c r="D28" s="185"/>
      <c r="E28" s="206"/>
      <c r="F28" s="27">
        <f>F29+F30+F31+F32+F33+F34+F35+F36+F37+F38+F39+F40+F41+F42+F43+F44+F45+F46+F47+F52</f>
        <v>0</v>
      </c>
      <c r="G28" s="48">
        <f>SUM(G29:G52)</f>
        <v>0</v>
      </c>
    </row>
    <row r="29" spans="1:7" ht="30" customHeight="1" x14ac:dyDescent="0.25">
      <c r="A29" s="157">
        <v>1</v>
      </c>
      <c r="B29" s="138" t="s">
        <v>257</v>
      </c>
      <c r="C29" s="164" t="s">
        <v>258</v>
      </c>
      <c r="D29" s="157" t="s">
        <v>111</v>
      </c>
      <c r="E29" s="207">
        <v>315</v>
      </c>
      <c r="F29" s="41"/>
      <c r="G29" s="46">
        <f t="shared" ref="G29:G47" si="1">F29*E25</f>
        <v>0</v>
      </c>
    </row>
    <row r="30" spans="1:7" ht="30" customHeight="1" x14ac:dyDescent="0.25">
      <c r="A30" s="192"/>
      <c r="B30" s="139"/>
      <c r="C30" s="157"/>
      <c r="D30" s="192"/>
      <c r="E30" s="208"/>
      <c r="F30" s="41"/>
      <c r="G30" s="46">
        <f t="shared" si="1"/>
        <v>0</v>
      </c>
    </row>
    <row r="31" spans="1:7" ht="30" customHeight="1" x14ac:dyDescent="0.25">
      <c r="A31" s="192"/>
      <c r="B31" s="139"/>
      <c r="C31" s="164" t="s">
        <v>259</v>
      </c>
      <c r="D31" s="192" t="s">
        <v>107</v>
      </c>
      <c r="E31" s="208">
        <v>355</v>
      </c>
      <c r="F31" s="41"/>
      <c r="G31" s="46">
        <f t="shared" si="1"/>
        <v>0</v>
      </c>
    </row>
    <row r="32" spans="1:7" ht="30" customHeight="1" thickBot="1" x14ac:dyDescent="0.3">
      <c r="A32" s="193"/>
      <c r="B32" s="140"/>
      <c r="C32" s="161"/>
      <c r="D32" s="193"/>
      <c r="E32" s="209"/>
      <c r="F32" s="41"/>
      <c r="G32" s="46">
        <f t="shared" si="1"/>
        <v>0</v>
      </c>
    </row>
    <row r="33" spans="1:7" ht="30" customHeight="1" x14ac:dyDescent="0.25">
      <c r="A33" s="164">
        <v>2</v>
      </c>
      <c r="B33" s="138" t="s">
        <v>260</v>
      </c>
      <c r="C33" s="164" t="s">
        <v>261</v>
      </c>
      <c r="D33" s="164" t="s">
        <v>111</v>
      </c>
      <c r="E33" s="204">
        <v>295</v>
      </c>
      <c r="F33" s="41"/>
      <c r="G33" s="46">
        <f t="shared" si="1"/>
        <v>0</v>
      </c>
    </row>
    <row r="34" spans="1:7" ht="30" customHeight="1" x14ac:dyDescent="0.25">
      <c r="A34" s="164"/>
      <c r="B34" s="139"/>
      <c r="C34" s="164"/>
      <c r="D34" s="157"/>
      <c r="E34" s="201"/>
      <c r="F34" s="41"/>
      <c r="G34" s="46">
        <f t="shared" si="1"/>
        <v>0</v>
      </c>
    </row>
    <row r="35" spans="1:7" ht="30" customHeight="1" x14ac:dyDescent="0.25">
      <c r="A35" s="164"/>
      <c r="B35" s="139"/>
      <c r="C35" s="160" t="s">
        <v>262</v>
      </c>
      <c r="D35" s="160" t="s">
        <v>107</v>
      </c>
      <c r="E35" s="202">
        <v>345</v>
      </c>
      <c r="F35" s="41"/>
      <c r="G35" s="46">
        <f t="shared" si="1"/>
        <v>0</v>
      </c>
    </row>
    <row r="36" spans="1:7" ht="30" customHeight="1" thickBot="1" x14ac:dyDescent="0.3">
      <c r="A36" s="161"/>
      <c r="B36" s="140"/>
      <c r="C36" s="161"/>
      <c r="D36" s="161"/>
      <c r="E36" s="203"/>
      <c r="F36" s="41"/>
      <c r="G36" s="46">
        <f t="shared" si="1"/>
        <v>0</v>
      </c>
    </row>
    <row r="37" spans="1:7" ht="30" customHeight="1" x14ac:dyDescent="0.25">
      <c r="A37" s="156">
        <v>3</v>
      </c>
      <c r="B37" s="138" t="s">
        <v>263</v>
      </c>
      <c r="C37" s="156" t="s">
        <v>264</v>
      </c>
      <c r="D37" s="156" t="s">
        <v>111</v>
      </c>
      <c r="E37" s="200">
        <v>280</v>
      </c>
      <c r="F37" s="41"/>
      <c r="G37" s="46">
        <f t="shared" si="1"/>
        <v>0</v>
      </c>
    </row>
    <row r="38" spans="1:7" ht="30" customHeight="1" x14ac:dyDescent="0.25">
      <c r="A38" s="164"/>
      <c r="B38" s="139"/>
      <c r="C38" s="164"/>
      <c r="D38" s="157"/>
      <c r="E38" s="201"/>
      <c r="F38" s="41"/>
      <c r="G38" s="46">
        <f t="shared" si="1"/>
        <v>0</v>
      </c>
    </row>
    <row r="39" spans="1:7" ht="30" customHeight="1" x14ac:dyDescent="0.25">
      <c r="A39" s="164"/>
      <c r="B39" s="139"/>
      <c r="C39" s="160" t="s">
        <v>265</v>
      </c>
      <c r="D39" s="160" t="s">
        <v>107</v>
      </c>
      <c r="E39" s="202">
        <v>340</v>
      </c>
      <c r="F39" s="41"/>
      <c r="G39" s="46">
        <f t="shared" si="1"/>
        <v>0</v>
      </c>
    </row>
    <row r="40" spans="1:7" ht="30" customHeight="1" thickBot="1" x14ac:dyDescent="0.3">
      <c r="A40" s="161"/>
      <c r="B40" s="140"/>
      <c r="C40" s="161"/>
      <c r="D40" s="161"/>
      <c r="E40" s="203"/>
      <c r="F40" s="41"/>
      <c r="G40" s="46">
        <f t="shared" si="1"/>
        <v>0</v>
      </c>
    </row>
    <row r="41" spans="1:7" ht="30" customHeight="1" x14ac:dyDescent="0.25">
      <c r="A41" s="156">
        <v>4</v>
      </c>
      <c r="B41" s="138" t="s">
        <v>266</v>
      </c>
      <c r="C41" s="156" t="s">
        <v>267</v>
      </c>
      <c r="D41" s="156" t="s">
        <v>111</v>
      </c>
      <c r="E41" s="196">
        <v>290</v>
      </c>
      <c r="F41" s="41"/>
      <c r="G41" s="46">
        <f t="shared" si="1"/>
        <v>0</v>
      </c>
    </row>
    <row r="42" spans="1:7" ht="30" customHeight="1" x14ac:dyDescent="0.25">
      <c r="A42" s="164"/>
      <c r="B42" s="139"/>
      <c r="C42" s="164"/>
      <c r="D42" s="157"/>
      <c r="E42" s="197"/>
      <c r="F42" s="41"/>
      <c r="G42" s="46">
        <f t="shared" si="1"/>
        <v>0</v>
      </c>
    </row>
    <row r="43" spans="1:7" ht="30" customHeight="1" x14ac:dyDescent="0.25">
      <c r="A43" s="164"/>
      <c r="B43" s="139"/>
      <c r="C43" s="160" t="s">
        <v>268</v>
      </c>
      <c r="D43" s="160" t="s">
        <v>107</v>
      </c>
      <c r="E43" s="198">
        <v>350</v>
      </c>
      <c r="F43" s="41"/>
      <c r="G43" s="46">
        <f t="shared" si="1"/>
        <v>0</v>
      </c>
    </row>
    <row r="44" spans="1:7" ht="30" customHeight="1" thickBot="1" x14ac:dyDescent="0.3">
      <c r="A44" s="161"/>
      <c r="B44" s="140"/>
      <c r="C44" s="161"/>
      <c r="D44" s="161"/>
      <c r="E44" s="199"/>
      <c r="F44" s="41"/>
      <c r="G44" s="46">
        <f t="shared" si="1"/>
        <v>0</v>
      </c>
    </row>
    <row r="45" spans="1:7" ht="30" customHeight="1" x14ac:dyDescent="0.25">
      <c r="A45" s="156">
        <v>5</v>
      </c>
      <c r="B45" s="138" t="s">
        <v>269</v>
      </c>
      <c r="C45" s="156" t="s">
        <v>270</v>
      </c>
      <c r="D45" s="156" t="s">
        <v>111</v>
      </c>
      <c r="E45" s="196">
        <v>315</v>
      </c>
      <c r="F45" s="41"/>
      <c r="G45" s="46">
        <f t="shared" si="1"/>
        <v>0</v>
      </c>
    </row>
    <row r="46" spans="1:7" ht="30" customHeight="1" x14ac:dyDescent="0.25">
      <c r="A46" s="164"/>
      <c r="B46" s="139"/>
      <c r="C46" s="164"/>
      <c r="D46" s="157"/>
      <c r="E46" s="197"/>
      <c r="F46" s="41"/>
      <c r="G46" s="46">
        <f t="shared" si="1"/>
        <v>0</v>
      </c>
    </row>
    <row r="47" spans="1:7" ht="30" customHeight="1" x14ac:dyDescent="0.25">
      <c r="A47" s="164"/>
      <c r="B47" s="139"/>
      <c r="C47" s="160" t="s">
        <v>271</v>
      </c>
      <c r="D47" s="160" t="s">
        <v>107</v>
      </c>
      <c r="E47" s="198">
        <v>390</v>
      </c>
      <c r="F47" s="41"/>
      <c r="G47" s="46">
        <f t="shared" si="1"/>
        <v>0</v>
      </c>
    </row>
    <row r="48" spans="1:7" ht="30" customHeight="1" thickBot="1" x14ac:dyDescent="0.3">
      <c r="A48" s="161"/>
      <c r="B48" s="140"/>
      <c r="C48" s="161"/>
      <c r="D48" s="161"/>
      <c r="E48" s="199"/>
      <c r="F48" s="41"/>
      <c r="G48" s="46">
        <f t="shared" ref="G48:G51" si="2">F48*E44</f>
        <v>0</v>
      </c>
    </row>
    <row r="49" spans="1:7" ht="30" customHeight="1" x14ac:dyDescent="0.25">
      <c r="A49" s="191">
        <v>6</v>
      </c>
      <c r="B49" s="138" t="s">
        <v>272</v>
      </c>
      <c r="C49" s="156" t="s">
        <v>267</v>
      </c>
      <c r="D49" s="156" t="s">
        <v>111</v>
      </c>
      <c r="E49" s="166">
        <v>240</v>
      </c>
      <c r="F49" s="41"/>
      <c r="G49" s="46">
        <f t="shared" si="2"/>
        <v>0</v>
      </c>
    </row>
    <row r="50" spans="1:7" ht="30" customHeight="1" x14ac:dyDescent="0.25">
      <c r="A50" s="192"/>
      <c r="B50" s="139"/>
      <c r="C50" s="164"/>
      <c r="D50" s="157"/>
      <c r="E50" s="194"/>
      <c r="F50" s="41"/>
      <c r="G50" s="46">
        <f t="shared" si="2"/>
        <v>0</v>
      </c>
    </row>
    <row r="51" spans="1:7" ht="30" customHeight="1" x14ac:dyDescent="0.25">
      <c r="A51" s="192"/>
      <c r="B51" s="139"/>
      <c r="C51" s="160" t="s">
        <v>268</v>
      </c>
      <c r="D51" s="160" t="s">
        <v>107</v>
      </c>
      <c r="E51" s="195">
        <v>285</v>
      </c>
      <c r="F51" s="41"/>
      <c r="G51" s="46">
        <f t="shared" si="2"/>
        <v>0</v>
      </c>
    </row>
    <row r="52" spans="1:7" ht="30" customHeight="1" thickBot="1" x14ac:dyDescent="0.3">
      <c r="A52" s="193"/>
      <c r="B52" s="140"/>
      <c r="C52" s="161"/>
      <c r="D52" s="161"/>
      <c r="E52" s="168"/>
      <c r="F52" s="41"/>
      <c r="G52" s="46">
        <f>F52*E44</f>
        <v>0</v>
      </c>
    </row>
    <row r="53" spans="1:7" ht="21" thickBot="1" x14ac:dyDescent="0.35">
      <c r="A53" s="148" t="s">
        <v>142</v>
      </c>
      <c r="B53" s="149"/>
      <c r="C53" s="149"/>
      <c r="D53" s="149"/>
      <c r="E53" s="186"/>
      <c r="F53" s="27">
        <f>F54+F55+F56+F57</f>
        <v>0</v>
      </c>
      <c r="G53" s="48">
        <f>SUM(G54:G57)</f>
        <v>0</v>
      </c>
    </row>
    <row r="54" spans="1:7" ht="18" x14ac:dyDescent="0.25">
      <c r="A54" s="187">
        <v>1</v>
      </c>
      <c r="B54" s="16" t="s">
        <v>273</v>
      </c>
      <c r="C54" s="15" t="s">
        <v>274</v>
      </c>
      <c r="D54" s="66" t="s">
        <v>275</v>
      </c>
      <c r="E54" s="67">
        <v>460</v>
      </c>
      <c r="F54" s="41"/>
      <c r="G54" s="42"/>
    </row>
    <row r="55" spans="1:7" ht="18" x14ac:dyDescent="0.25">
      <c r="A55" s="188"/>
      <c r="B55" s="68" t="s">
        <v>276</v>
      </c>
      <c r="C55" s="69" t="s">
        <v>277</v>
      </c>
      <c r="D55" s="5" t="s">
        <v>278</v>
      </c>
      <c r="E55" s="6">
        <v>515</v>
      </c>
      <c r="F55" s="41"/>
      <c r="G55" s="42"/>
    </row>
    <row r="56" spans="1:7" ht="18.75" x14ac:dyDescent="0.3">
      <c r="A56" s="189">
        <v>2</v>
      </c>
      <c r="B56" s="70" t="s">
        <v>279</v>
      </c>
      <c r="C56" s="71" t="s">
        <v>280</v>
      </c>
      <c r="D56" s="65" t="s">
        <v>281</v>
      </c>
      <c r="E56" s="13">
        <v>745</v>
      </c>
      <c r="F56" s="41"/>
      <c r="G56" s="42"/>
    </row>
    <row r="57" spans="1:7" ht="18.75" thickBot="1" x14ac:dyDescent="0.3">
      <c r="A57" s="190"/>
      <c r="B57" s="72" t="s">
        <v>282</v>
      </c>
      <c r="C57" s="73" t="s">
        <v>283</v>
      </c>
      <c r="D57" s="7" t="s">
        <v>284</v>
      </c>
      <c r="E57" s="8">
        <v>865</v>
      </c>
      <c r="F57" s="41"/>
      <c r="G57" s="42"/>
    </row>
    <row r="58" spans="1:7" x14ac:dyDescent="0.25">
      <c r="A58" s="57"/>
      <c r="B58" s="58"/>
      <c r="C58" s="58"/>
      <c r="D58" s="58"/>
      <c r="E58" s="59"/>
      <c r="F58" s="119" t="s">
        <v>425</v>
      </c>
      <c r="G58" s="120"/>
    </row>
    <row r="59" spans="1:7" ht="20.25" x14ac:dyDescent="0.3">
      <c r="A59" s="141" t="s">
        <v>218</v>
      </c>
      <c r="B59" s="142"/>
      <c r="C59" s="142"/>
      <c r="D59" s="142"/>
      <c r="E59" s="143"/>
      <c r="F59" s="121"/>
      <c r="G59" s="122"/>
    </row>
    <row r="60" spans="1:7" ht="21.75" thickBot="1" x14ac:dyDescent="0.4">
      <c r="A60" s="60"/>
      <c r="B60" s="100"/>
      <c r="C60" s="100" t="s">
        <v>386</v>
      </c>
      <c r="D60" s="61"/>
      <c r="E60" s="62"/>
      <c r="F60" s="123"/>
      <c r="G60" s="124"/>
    </row>
  </sheetData>
  <protectedRanges>
    <protectedRange password="CE28" sqref="F6:F27 F29:F52 F54:F57" name="Диапазон1"/>
  </protectedRanges>
  <mergeCells count="72">
    <mergeCell ref="A2:E2"/>
    <mergeCell ref="A3:E3"/>
    <mergeCell ref="A4:A6"/>
    <mergeCell ref="B4:B6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E28"/>
    <mergeCell ref="A29:A32"/>
    <mergeCell ref="B29:B32"/>
    <mergeCell ref="C29:C30"/>
    <mergeCell ref="D29:D30"/>
    <mergeCell ref="E29:E30"/>
    <mergeCell ref="C31:C32"/>
    <mergeCell ref="D31:D32"/>
    <mergeCell ref="E31:E32"/>
    <mergeCell ref="A33:A36"/>
    <mergeCell ref="B33:B36"/>
    <mergeCell ref="C33:C34"/>
    <mergeCell ref="D33:D34"/>
    <mergeCell ref="E33:E34"/>
    <mergeCell ref="C35:C36"/>
    <mergeCell ref="D35:D36"/>
    <mergeCell ref="E35:E36"/>
    <mergeCell ref="A37:A40"/>
    <mergeCell ref="B37:B40"/>
    <mergeCell ref="C37:C38"/>
    <mergeCell ref="D37:D38"/>
    <mergeCell ref="E37:E38"/>
    <mergeCell ref="C39:C40"/>
    <mergeCell ref="D39:D40"/>
    <mergeCell ref="E39:E40"/>
    <mergeCell ref="A41:A44"/>
    <mergeCell ref="B41:B44"/>
    <mergeCell ref="C41:C42"/>
    <mergeCell ref="D41:D42"/>
    <mergeCell ref="E41:E42"/>
    <mergeCell ref="C43:C44"/>
    <mergeCell ref="D43:D44"/>
    <mergeCell ref="E43:E44"/>
    <mergeCell ref="A45:A48"/>
    <mergeCell ref="B45:B48"/>
    <mergeCell ref="C45:C46"/>
    <mergeCell ref="D45:D46"/>
    <mergeCell ref="E45:E46"/>
    <mergeCell ref="C47:C48"/>
    <mergeCell ref="D47:D48"/>
    <mergeCell ref="E47:E48"/>
    <mergeCell ref="A49:A52"/>
    <mergeCell ref="B49:B52"/>
    <mergeCell ref="C49:C50"/>
    <mergeCell ref="D49:D50"/>
    <mergeCell ref="E49:E50"/>
    <mergeCell ref="C51:C52"/>
    <mergeCell ref="D51:D52"/>
    <mergeCell ref="E51:E52"/>
    <mergeCell ref="F58:G60"/>
    <mergeCell ref="A59:E59"/>
    <mergeCell ref="A53:E53"/>
    <mergeCell ref="A54:A55"/>
    <mergeCell ref="A56:A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pane ySplit="2" topLeftCell="A87" activePane="bottomLeft" state="frozen"/>
      <selection pane="bottomLeft" activeCell="J95" sqref="J95"/>
    </sheetView>
  </sheetViews>
  <sheetFormatPr defaultRowHeight="15" x14ac:dyDescent="0.25"/>
  <cols>
    <col min="2" max="2" width="36.42578125" customWidth="1"/>
    <col min="3" max="3" width="19.85546875" customWidth="1"/>
    <col min="4" max="4" width="21.5703125" customWidth="1"/>
    <col min="5" max="5" width="14.42578125" customWidth="1"/>
    <col min="6" max="6" width="14.7109375" customWidth="1"/>
    <col min="7" max="7" width="27.140625" customWidth="1"/>
  </cols>
  <sheetData>
    <row r="1" spans="1:7" ht="36.75" thickBot="1" x14ac:dyDescent="0.3">
      <c r="A1" s="63" t="s">
        <v>0</v>
      </c>
      <c r="B1" s="63" t="s">
        <v>1</v>
      </c>
      <c r="C1" s="63" t="s">
        <v>2</v>
      </c>
      <c r="D1" s="63" t="s">
        <v>3</v>
      </c>
      <c r="E1" s="63" t="s">
        <v>221</v>
      </c>
      <c r="F1" s="39" t="s">
        <v>219</v>
      </c>
      <c r="G1" s="40" t="s">
        <v>220</v>
      </c>
    </row>
    <row r="2" spans="1:7" ht="24.75" thickBot="1" x14ac:dyDescent="0.45">
      <c r="A2" s="235" t="s">
        <v>285</v>
      </c>
      <c r="B2" s="236"/>
      <c r="C2" s="236"/>
      <c r="D2" s="236"/>
      <c r="E2" s="237"/>
      <c r="F2" s="54">
        <f>F3+F26+F53+F60</f>
        <v>0</v>
      </c>
      <c r="G2" s="55">
        <f>G3+G26+G53+G60+G64</f>
        <v>0</v>
      </c>
    </row>
    <row r="3" spans="1:7" ht="21" thickBot="1" x14ac:dyDescent="0.35">
      <c r="A3" s="238" t="s">
        <v>286</v>
      </c>
      <c r="B3" s="239"/>
      <c r="C3" s="239"/>
      <c r="D3" s="239"/>
      <c r="E3" s="240"/>
      <c r="F3" s="44">
        <f>F4+F5+F6+F7+F8+F9+F10+F11+F12+F13+F14+F15+F16+F17+F18+F19+F20+F21+F22+F25</f>
        <v>0</v>
      </c>
      <c r="G3" s="47">
        <f>SUM(G4:G25)</f>
        <v>0</v>
      </c>
    </row>
    <row r="4" spans="1:7" ht="30" customHeight="1" x14ac:dyDescent="0.25">
      <c r="A4" s="164">
        <v>1</v>
      </c>
      <c r="B4" s="138" t="s">
        <v>287</v>
      </c>
      <c r="C4" s="2" t="s">
        <v>288</v>
      </c>
      <c r="D4" s="2" t="s">
        <v>9</v>
      </c>
      <c r="E4" s="3">
        <v>750</v>
      </c>
      <c r="F4" s="41"/>
      <c r="G4" s="46">
        <f>F4*E4</f>
        <v>0</v>
      </c>
    </row>
    <row r="5" spans="1:7" ht="30" customHeight="1" x14ac:dyDescent="0.25">
      <c r="A5" s="164"/>
      <c r="B5" s="139"/>
      <c r="C5" s="5" t="s">
        <v>289</v>
      </c>
      <c r="D5" s="5" t="s">
        <v>11</v>
      </c>
      <c r="E5" s="6">
        <v>530</v>
      </c>
      <c r="F5" s="41"/>
      <c r="G5" s="46">
        <f t="shared" ref="G5:G25" si="0">F5*E5</f>
        <v>0</v>
      </c>
    </row>
    <row r="6" spans="1:7" ht="30" customHeight="1" x14ac:dyDescent="0.25">
      <c r="A6" s="164"/>
      <c r="B6" s="139"/>
      <c r="C6" s="5" t="s">
        <v>290</v>
      </c>
      <c r="D6" s="5" t="s">
        <v>13</v>
      </c>
      <c r="E6" s="6">
        <v>900</v>
      </c>
      <c r="F6" s="41"/>
      <c r="G6" s="46">
        <f t="shared" si="0"/>
        <v>0</v>
      </c>
    </row>
    <row r="7" spans="1:7" ht="30" customHeight="1" thickBot="1" x14ac:dyDescent="0.3">
      <c r="A7" s="161"/>
      <c r="B7" s="140"/>
      <c r="C7" s="7" t="s">
        <v>291</v>
      </c>
      <c r="D7" s="7" t="s">
        <v>15</v>
      </c>
      <c r="E7" s="8">
        <v>975</v>
      </c>
      <c r="F7" s="41"/>
      <c r="G7" s="46">
        <f t="shared" si="0"/>
        <v>0</v>
      </c>
    </row>
    <row r="8" spans="1:7" ht="30" customHeight="1" x14ac:dyDescent="0.25">
      <c r="A8" s="135">
        <v>2</v>
      </c>
      <c r="B8" s="138" t="s">
        <v>292</v>
      </c>
      <c r="C8" s="10" t="s">
        <v>293</v>
      </c>
      <c r="D8" s="10" t="s">
        <v>9</v>
      </c>
      <c r="E8" s="17">
        <v>790</v>
      </c>
      <c r="F8" s="41"/>
      <c r="G8" s="46">
        <f t="shared" si="0"/>
        <v>0</v>
      </c>
    </row>
    <row r="9" spans="1:7" ht="30" customHeight="1" x14ac:dyDescent="0.25">
      <c r="A9" s="136"/>
      <c r="B9" s="139"/>
      <c r="C9" s="5" t="s">
        <v>294</v>
      </c>
      <c r="D9" s="5" t="s">
        <v>11</v>
      </c>
      <c r="E9" s="18">
        <v>900</v>
      </c>
      <c r="F9" s="41"/>
      <c r="G9" s="46">
        <f t="shared" si="0"/>
        <v>0</v>
      </c>
    </row>
    <row r="10" spans="1:7" ht="30" customHeight="1" thickBot="1" x14ac:dyDescent="0.3">
      <c r="A10" s="137"/>
      <c r="B10" s="140"/>
      <c r="C10" s="7" t="s">
        <v>295</v>
      </c>
      <c r="D10" s="7" t="s">
        <v>13</v>
      </c>
      <c r="E10" s="19">
        <v>1020</v>
      </c>
      <c r="F10" s="41"/>
      <c r="G10" s="46">
        <f t="shared" si="0"/>
        <v>0</v>
      </c>
    </row>
    <row r="11" spans="1:7" ht="30" customHeight="1" x14ac:dyDescent="0.25">
      <c r="A11" s="135">
        <v>3</v>
      </c>
      <c r="B11" s="138" t="s">
        <v>296</v>
      </c>
      <c r="C11" s="10" t="s">
        <v>297</v>
      </c>
      <c r="D11" s="10" t="s">
        <v>9</v>
      </c>
      <c r="E11" s="17">
        <v>720</v>
      </c>
      <c r="F11" s="41"/>
      <c r="G11" s="46">
        <f t="shared" si="0"/>
        <v>0</v>
      </c>
    </row>
    <row r="12" spans="1:7" ht="30" customHeight="1" x14ac:dyDescent="0.25">
      <c r="A12" s="136"/>
      <c r="B12" s="139"/>
      <c r="C12" s="5" t="s">
        <v>298</v>
      </c>
      <c r="D12" s="5" t="s">
        <v>11</v>
      </c>
      <c r="E12" s="18">
        <v>810</v>
      </c>
      <c r="F12" s="41"/>
      <c r="G12" s="46">
        <f t="shared" si="0"/>
        <v>0</v>
      </c>
    </row>
    <row r="13" spans="1:7" ht="30" customHeight="1" thickBot="1" x14ac:dyDescent="0.3">
      <c r="A13" s="137"/>
      <c r="B13" s="140"/>
      <c r="C13" s="7" t="s">
        <v>299</v>
      </c>
      <c r="D13" s="7" t="s">
        <v>13</v>
      </c>
      <c r="E13" s="19">
        <v>930</v>
      </c>
      <c r="F13" s="41"/>
      <c r="G13" s="46">
        <f t="shared" si="0"/>
        <v>0</v>
      </c>
    </row>
    <row r="14" spans="1:7" ht="30" customHeight="1" x14ac:dyDescent="0.25">
      <c r="A14" s="164">
        <v>4</v>
      </c>
      <c r="B14" s="234" t="s">
        <v>300</v>
      </c>
      <c r="C14" s="2" t="s">
        <v>301</v>
      </c>
      <c r="D14" s="2" t="s">
        <v>9</v>
      </c>
      <c r="E14" s="3">
        <v>725</v>
      </c>
      <c r="F14" s="41"/>
      <c r="G14" s="46">
        <f t="shared" si="0"/>
        <v>0</v>
      </c>
    </row>
    <row r="15" spans="1:7" ht="30" customHeight="1" x14ac:dyDescent="0.25">
      <c r="A15" s="164"/>
      <c r="B15" s="234"/>
      <c r="C15" s="5" t="s">
        <v>302</v>
      </c>
      <c r="D15" s="5" t="s">
        <v>11</v>
      </c>
      <c r="E15" s="6">
        <v>825</v>
      </c>
      <c r="F15" s="41"/>
      <c r="G15" s="46">
        <f t="shared" si="0"/>
        <v>0</v>
      </c>
    </row>
    <row r="16" spans="1:7" ht="30" customHeight="1" thickBot="1" x14ac:dyDescent="0.3">
      <c r="A16" s="164"/>
      <c r="B16" s="234"/>
      <c r="C16" s="5" t="s">
        <v>303</v>
      </c>
      <c r="D16" s="5" t="s">
        <v>13</v>
      </c>
      <c r="E16" s="6">
        <v>900</v>
      </c>
      <c r="F16" s="41"/>
      <c r="G16" s="46">
        <f t="shared" si="0"/>
        <v>0</v>
      </c>
    </row>
    <row r="17" spans="1:7" ht="30" customHeight="1" x14ac:dyDescent="0.25">
      <c r="A17" s="156">
        <v>5</v>
      </c>
      <c r="B17" s="138" t="s">
        <v>304</v>
      </c>
      <c r="C17" s="9" t="s">
        <v>305</v>
      </c>
      <c r="D17" s="10" t="s">
        <v>9</v>
      </c>
      <c r="E17" s="11">
        <v>790</v>
      </c>
      <c r="F17" s="41"/>
      <c r="G17" s="46">
        <f t="shared" si="0"/>
        <v>0</v>
      </c>
    </row>
    <row r="18" spans="1:7" ht="30" customHeight="1" x14ac:dyDescent="0.25">
      <c r="A18" s="164"/>
      <c r="B18" s="139"/>
      <c r="C18" s="4" t="s">
        <v>306</v>
      </c>
      <c r="D18" s="5" t="s">
        <v>11</v>
      </c>
      <c r="E18" s="6">
        <v>860</v>
      </c>
      <c r="F18" s="41"/>
      <c r="G18" s="46">
        <f t="shared" si="0"/>
        <v>0</v>
      </c>
    </row>
    <row r="19" spans="1:7" ht="30" customHeight="1" thickBot="1" x14ac:dyDescent="0.3">
      <c r="A19" s="164"/>
      <c r="B19" s="139"/>
      <c r="C19" s="4" t="s">
        <v>307</v>
      </c>
      <c r="D19" s="5" t="s">
        <v>13</v>
      </c>
      <c r="E19" s="6">
        <v>950</v>
      </c>
      <c r="F19" s="41"/>
      <c r="G19" s="46">
        <f t="shared" si="0"/>
        <v>0</v>
      </c>
    </row>
    <row r="20" spans="1:7" ht="30" customHeight="1" x14ac:dyDescent="0.25">
      <c r="A20" s="156">
        <v>6</v>
      </c>
      <c r="B20" s="138" t="s">
        <v>308</v>
      </c>
      <c r="C20" s="9" t="s">
        <v>309</v>
      </c>
      <c r="D20" s="10" t="s">
        <v>9</v>
      </c>
      <c r="E20" s="11">
        <v>790</v>
      </c>
      <c r="F20" s="41"/>
      <c r="G20" s="46">
        <f t="shared" si="0"/>
        <v>0</v>
      </c>
    </row>
    <row r="21" spans="1:7" ht="30" customHeight="1" x14ac:dyDescent="0.25">
      <c r="A21" s="164"/>
      <c r="B21" s="139"/>
      <c r="C21" s="4" t="s">
        <v>310</v>
      </c>
      <c r="D21" s="5" t="s">
        <v>11</v>
      </c>
      <c r="E21" s="6">
        <v>860</v>
      </c>
      <c r="F21" s="41"/>
      <c r="G21" s="46">
        <f t="shared" si="0"/>
        <v>0</v>
      </c>
    </row>
    <row r="22" spans="1:7" ht="30" customHeight="1" thickBot="1" x14ac:dyDescent="0.3">
      <c r="A22" s="164"/>
      <c r="B22" s="139"/>
      <c r="C22" s="4" t="s">
        <v>311</v>
      </c>
      <c r="D22" s="5" t="s">
        <v>13</v>
      </c>
      <c r="E22" s="6">
        <v>960</v>
      </c>
      <c r="F22" s="41"/>
      <c r="G22" s="46">
        <f t="shared" si="0"/>
        <v>0</v>
      </c>
    </row>
    <row r="23" spans="1:7" ht="30" customHeight="1" x14ac:dyDescent="0.25">
      <c r="A23" s="135">
        <v>7</v>
      </c>
      <c r="B23" s="138" t="s">
        <v>312</v>
      </c>
      <c r="C23" s="9" t="s">
        <v>313</v>
      </c>
      <c r="D23" s="10" t="s">
        <v>9</v>
      </c>
      <c r="E23" s="17">
        <v>745</v>
      </c>
      <c r="F23" s="41"/>
      <c r="G23" s="46">
        <f t="shared" si="0"/>
        <v>0</v>
      </c>
    </row>
    <row r="24" spans="1:7" ht="30" customHeight="1" x14ac:dyDescent="0.25">
      <c r="A24" s="136"/>
      <c r="B24" s="139"/>
      <c r="C24" s="4" t="s">
        <v>314</v>
      </c>
      <c r="D24" s="5" t="s">
        <v>11</v>
      </c>
      <c r="E24" s="18">
        <v>830</v>
      </c>
      <c r="F24" s="41"/>
      <c r="G24" s="46">
        <f t="shared" si="0"/>
        <v>0</v>
      </c>
    </row>
    <row r="25" spans="1:7" ht="30" customHeight="1" thickBot="1" x14ac:dyDescent="0.3">
      <c r="A25" s="137"/>
      <c r="B25" s="140"/>
      <c r="C25" s="7" t="s">
        <v>315</v>
      </c>
      <c r="D25" s="7" t="s">
        <v>13</v>
      </c>
      <c r="E25" s="19">
        <v>885</v>
      </c>
      <c r="F25" s="41"/>
      <c r="G25" s="46">
        <f t="shared" si="0"/>
        <v>0</v>
      </c>
    </row>
    <row r="26" spans="1:7" ht="21" thickBot="1" x14ac:dyDescent="0.3">
      <c r="A26" s="223" t="s">
        <v>316</v>
      </c>
      <c r="B26" s="224"/>
      <c r="C26" s="224"/>
      <c r="D26" s="224"/>
      <c r="E26" s="225"/>
      <c r="F26" s="27">
        <f>F27+F28+F29+F30+F31+F32+F33+F34+F35+F36+F37+F38+F39+F40+F41+F42+F43+F44+F45+F46+F47+F48+F49+F50+F51+F52</f>
        <v>0</v>
      </c>
      <c r="G26" s="48">
        <f>SUM(G27:G52)</f>
        <v>0</v>
      </c>
    </row>
    <row r="27" spans="1:7" ht="35.1" customHeight="1" x14ac:dyDescent="0.25">
      <c r="A27" s="164">
        <v>8</v>
      </c>
      <c r="B27" s="233" t="s">
        <v>317</v>
      </c>
      <c r="C27" s="2" t="s">
        <v>318</v>
      </c>
      <c r="D27" s="2" t="s">
        <v>9</v>
      </c>
      <c r="E27" s="3">
        <v>825</v>
      </c>
      <c r="F27" s="41"/>
      <c r="G27" s="46">
        <f>F27*E27</f>
        <v>0</v>
      </c>
    </row>
    <row r="28" spans="1:7" ht="35.1" customHeight="1" x14ac:dyDescent="0.25">
      <c r="A28" s="164"/>
      <c r="B28" s="139"/>
      <c r="C28" s="5" t="s">
        <v>319</v>
      </c>
      <c r="D28" s="5" t="s">
        <v>11</v>
      </c>
      <c r="E28" s="6">
        <v>930</v>
      </c>
      <c r="F28" s="41"/>
      <c r="G28" s="46">
        <f t="shared" ref="G28:G51" si="1">F28*E28</f>
        <v>0</v>
      </c>
    </row>
    <row r="29" spans="1:7" ht="35.1" customHeight="1" x14ac:dyDescent="0.25">
      <c r="A29" s="164"/>
      <c r="B29" s="139"/>
      <c r="C29" s="5" t="s">
        <v>320</v>
      </c>
      <c r="D29" s="5" t="s">
        <v>13</v>
      </c>
      <c r="E29" s="6">
        <v>1050</v>
      </c>
      <c r="F29" s="41"/>
      <c r="G29" s="46">
        <f t="shared" si="1"/>
        <v>0</v>
      </c>
    </row>
    <row r="30" spans="1:7" ht="35.1" customHeight="1" thickBot="1" x14ac:dyDescent="0.3">
      <c r="A30" s="161"/>
      <c r="B30" s="140"/>
      <c r="C30" s="7" t="s">
        <v>321</v>
      </c>
      <c r="D30" s="7" t="s">
        <v>15</v>
      </c>
      <c r="E30" s="8">
        <v>1170</v>
      </c>
      <c r="F30" s="41"/>
      <c r="G30" s="46">
        <f t="shared" si="1"/>
        <v>0</v>
      </c>
    </row>
    <row r="31" spans="1:7" ht="35.1" customHeight="1" x14ac:dyDescent="0.25">
      <c r="A31" s="156">
        <v>9</v>
      </c>
      <c r="B31" s="229" t="s">
        <v>322</v>
      </c>
      <c r="C31" s="2" t="s">
        <v>323</v>
      </c>
      <c r="D31" s="10" t="s">
        <v>9</v>
      </c>
      <c r="E31" s="3">
        <v>920</v>
      </c>
      <c r="F31" s="41"/>
      <c r="G31" s="46">
        <f t="shared" si="1"/>
        <v>0</v>
      </c>
    </row>
    <row r="32" spans="1:7" ht="35.1" customHeight="1" x14ac:dyDescent="0.25">
      <c r="A32" s="164"/>
      <c r="B32" s="139"/>
      <c r="C32" s="5" t="s">
        <v>324</v>
      </c>
      <c r="D32" s="5" t="s">
        <v>11</v>
      </c>
      <c r="E32" s="6">
        <v>1030</v>
      </c>
      <c r="F32" s="41"/>
      <c r="G32" s="46">
        <f t="shared" si="1"/>
        <v>0</v>
      </c>
    </row>
    <row r="33" spans="1:7" ht="35.1" customHeight="1" x14ac:dyDescent="0.25">
      <c r="A33" s="164"/>
      <c r="B33" s="139"/>
      <c r="C33" s="5" t="s">
        <v>325</v>
      </c>
      <c r="D33" s="5" t="s">
        <v>13</v>
      </c>
      <c r="E33" s="6">
        <v>1160</v>
      </c>
      <c r="F33" s="41"/>
      <c r="G33" s="46">
        <f t="shared" si="1"/>
        <v>0</v>
      </c>
    </row>
    <row r="34" spans="1:7" ht="35.1" customHeight="1" thickBot="1" x14ac:dyDescent="0.3">
      <c r="A34" s="161"/>
      <c r="B34" s="140"/>
      <c r="C34" s="7" t="s">
        <v>326</v>
      </c>
      <c r="D34" s="7" t="s">
        <v>15</v>
      </c>
      <c r="E34" s="8">
        <v>1265</v>
      </c>
      <c r="F34" s="41"/>
      <c r="G34" s="46">
        <f t="shared" si="1"/>
        <v>0</v>
      </c>
    </row>
    <row r="35" spans="1:7" ht="35.1" customHeight="1" x14ac:dyDescent="0.25">
      <c r="A35" s="135">
        <v>10</v>
      </c>
      <c r="B35" s="229" t="s">
        <v>327</v>
      </c>
      <c r="C35" s="10" t="s">
        <v>328</v>
      </c>
      <c r="D35" s="10" t="s">
        <v>9</v>
      </c>
      <c r="E35" s="17">
        <v>860</v>
      </c>
      <c r="F35" s="41"/>
      <c r="G35" s="46">
        <f t="shared" si="1"/>
        <v>0</v>
      </c>
    </row>
    <row r="36" spans="1:7" ht="35.1" customHeight="1" x14ac:dyDescent="0.25">
      <c r="A36" s="136"/>
      <c r="B36" s="139"/>
      <c r="C36" s="5" t="s">
        <v>329</v>
      </c>
      <c r="D36" s="5" t="s">
        <v>11</v>
      </c>
      <c r="E36" s="18">
        <v>970</v>
      </c>
      <c r="F36" s="41"/>
      <c r="G36" s="46">
        <f t="shared" si="1"/>
        <v>0</v>
      </c>
    </row>
    <row r="37" spans="1:7" ht="35.1" customHeight="1" thickBot="1" x14ac:dyDescent="0.3">
      <c r="A37" s="137"/>
      <c r="B37" s="140"/>
      <c r="C37" s="7" t="s">
        <v>330</v>
      </c>
      <c r="D37" s="7" t="s">
        <v>13</v>
      </c>
      <c r="E37" s="19">
        <v>1090</v>
      </c>
      <c r="F37" s="41"/>
      <c r="G37" s="46">
        <f t="shared" si="1"/>
        <v>0</v>
      </c>
    </row>
    <row r="38" spans="1:7" ht="35.1" customHeight="1" x14ac:dyDescent="0.25">
      <c r="A38" s="135">
        <v>11</v>
      </c>
      <c r="B38" s="229" t="s">
        <v>331</v>
      </c>
      <c r="C38" s="10" t="s">
        <v>332</v>
      </c>
      <c r="D38" s="10" t="s">
        <v>9</v>
      </c>
      <c r="E38" s="17">
        <v>860</v>
      </c>
      <c r="F38" s="41"/>
      <c r="G38" s="46">
        <f t="shared" si="1"/>
        <v>0</v>
      </c>
    </row>
    <row r="39" spans="1:7" ht="35.1" customHeight="1" x14ac:dyDescent="0.25">
      <c r="A39" s="136"/>
      <c r="B39" s="139"/>
      <c r="C39" s="5" t="s">
        <v>333</v>
      </c>
      <c r="D39" s="5" t="s">
        <v>11</v>
      </c>
      <c r="E39" s="18">
        <v>975</v>
      </c>
      <c r="F39" s="41"/>
      <c r="G39" s="46">
        <f t="shared" si="1"/>
        <v>0</v>
      </c>
    </row>
    <row r="40" spans="1:7" ht="35.1" customHeight="1" thickBot="1" x14ac:dyDescent="0.3">
      <c r="A40" s="137"/>
      <c r="B40" s="140"/>
      <c r="C40" s="7" t="s">
        <v>334</v>
      </c>
      <c r="D40" s="7" t="s">
        <v>13</v>
      </c>
      <c r="E40" s="19">
        <v>1090</v>
      </c>
      <c r="F40" s="41"/>
      <c r="G40" s="46">
        <f t="shared" si="1"/>
        <v>0</v>
      </c>
    </row>
    <row r="41" spans="1:7" ht="35.1" customHeight="1" x14ac:dyDescent="0.25">
      <c r="A41" s="135">
        <v>12</v>
      </c>
      <c r="B41" s="229" t="s">
        <v>335</v>
      </c>
      <c r="C41" s="9" t="s">
        <v>336</v>
      </c>
      <c r="D41" s="10" t="s">
        <v>9</v>
      </c>
      <c r="E41" s="17">
        <v>920</v>
      </c>
      <c r="F41" s="41"/>
      <c r="G41" s="46">
        <f t="shared" si="1"/>
        <v>0</v>
      </c>
    </row>
    <row r="42" spans="1:7" ht="35.1" customHeight="1" x14ac:dyDescent="0.25">
      <c r="A42" s="136"/>
      <c r="B42" s="139"/>
      <c r="C42" s="4" t="s">
        <v>337</v>
      </c>
      <c r="D42" s="5" t="s">
        <v>11</v>
      </c>
      <c r="E42" s="18">
        <v>1035</v>
      </c>
      <c r="F42" s="41"/>
      <c r="G42" s="46">
        <f t="shared" si="1"/>
        <v>0</v>
      </c>
    </row>
    <row r="43" spans="1:7" ht="35.1" customHeight="1" thickBot="1" x14ac:dyDescent="0.3">
      <c r="A43" s="137"/>
      <c r="B43" s="140"/>
      <c r="C43" s="7" t="s">
        <v>338</v>
      </c>
      <c r="D43" s="7" t="s">
        <v>13</v>
      </c>
      <c r="E43" s="19">
        <v>1160</v>
      </c>
      <c r="F43" s="41"/>
      <c r="G43" s="46">
        <f t="shared" si="1"/>
        <v>0</v>
      </c>
    </row>
    <row r="44" spans="1:7" ht="35.1" customHeight="1" x14ac:dyDescent="0.25">
      <c r="A44" s="135">
        <v>13</v>
      </c>
      <c r="B44" s="229" t="s">
        <v>339</v>
      </c>
      <c r="C44" s="9" t="s">
        <v>340</v>
      </c>
      <c r="D44" s="10" t="s">
        <v>9</v>
      </c>
      <c r="E44" s="82">
        <v>920</v>
      </c>
      <c r="G44" s="46">
        <f t="shared" si="1"/>
        <v>0</v>
      </c>
    </row>
    <row r="45" spans="1:7" ht="35.1" customHeight="1" x14ac:dyDescent="0.25">
      <c r="A45" s="136"/>
      <c r="B45" s="139"/>
      <c r="C45" s="4" t="s">
        <v>341</v>
      </c>
      <c r="D45" s="5" t="s">
        <v>11</v>
      </c>
      <c r="E45" s="83">
        <v>1035</v>
      </c>
      <c r="F45" s="41"/>
      <c r="G45" s="46">
        <f t="shared" si="1"/>
        <v>0</v>
      </c>
    </row>
    <row r="46" spans="1:7" ht="35.1" customHeight="1" thickBot="1" x14ac:dyDescent="0.3">
      <c r="A46" s="137"/>
      <c r="B46" s="140"/>
      <c r="C46" s="7" t="s">
        <v>342</v>
      </c>
      <c r="D46" s="7" t="s">
        <v>13</v>
      </c>
      <c r="E46" s="19">
        <v>1160</v>
      </c>
      <c r="F46" s="41"/>
      <c r="G46" s="46">
        <f t="shared" si="1"/>
        <v>0</v>
      </c>
    </row>
    <row r="47" spans="1:7" ht="35.1" customHeight="1" x14ac:dyDescent="0.25">
      <c r="A47" s="84"/>
      <c r="B47" s="229" t="s">
        <v>343</v>
      </c>
      <c r="C47" s="10" t="s">
        <v>344</v>
      </c>
      <c r="D47" s="10" t="s">
        <v>9</v>
      </c>
      <c r="E47" s="85">
        <v>825</v>
      </c>
      <c r="F47" s="41"/>
      <c r="G47" s="46">
        <f t="shared" si="1"/>
        <v>0</v>
      </c>
    </row>
    <row r="48" spans="1:7" ht="35.1" customHeight="1" x14ac:dyDescent="0.25">
      <c r="A48" s="86"/>
      <c r="B48" s="139"/>
      <c r="C48" s="5" t="s">
        <v>345</v>
      </c>
      <c r="D48" s="5" t="s">
        <v>11</v>
      </c>
      <c r="E48" s="87">
        <v>930</v>
      </c>
      <c r="F48" s="41"/>
      <c r="G48" s="46">
        <f t="shared" si="1"/>
        <v>0</v>
      </c>
    </row>
    <row r="49" spans="1:7" ht="35.1" customHeight="1" thickBot="1" x14ac:dyDescent="0.3">
      <c r="A49" s="88">
        <v>14</v>
      </c>
      <c r="B49" s="140"/>
      <c r="C49" s="7" t="s">
        <v>346</v>
      </c>
      <c r="D49" s="7" t="s">
        <v>13</v>
      </c>
      <c r="E49" s="89">
        <v>1055</v>
      </c>
      <c r="F49" s="41"/>
      <c r="G49" s="46">
        <f t="shared" si="1"/>
        <v>0</v>
      </c>
    </row>
    <row r="50" spans="1:7" ht="35.1" customHeight="1" x14ac:dyDescent="0.25">
      <c r="A50" s="156">
        <v>15</v>
      </c>
      <c r="B50" s="229" t="s">
        <v>347</v>
      </c>
      <c r="C50" s="9" t="s">
        <v>348</v>
      </c>
      <c r="D50" s="10" t="s">
        <v>9</v>
      </c>
      <c r="E50" s="9">
        <v>860</v>
      </c>
      <c r="F50" s="41"/>
      <c r="G50" s="46">
        <f t="shared" si="1"/>
        <v>0</v>
      </c>
    </row>
    <row r="51" spans="1:7" ht="35.1" customHeight="1" x14ac:dyDescent="0.25">
      <c r="A51" s="164"/>
      <c r="B51" s="139"/>
      <c r="C51" s="4" t="s">
        <v>349</v>
      </c>
      <c r="D51" s="5" t="s">
        <v>11</v>
      </c>
      <c r="E51" s="4">
        <v>975</v>
      </c>
      <c r="F51" s="41"/>
      <c r="G51" s="46">
        <f t="shared" si="1"/>
        <v>0</v>
      </c>
    </row>
    <row r="52" spans="1:7" ht="35.1" customHeight="1" thickBot="1" x14ac:dyDescent="0.3">
      <c r="A52" s="164"/>
      <c r="B52" s="139"/>
      <c r="C52" s="4" t="s">
        <v>350</v>
      </c>
      <c r="D52" s="5" t="s">
        <v>13</v>
      </c>
      <c r="E52" s="4">
        <v>1090</v>
      </c>
      <c r="F52" s="41"/>
      <c r="G52" s="46">
        <f>F52*E52</f>
        <v>0</v>
      </c>
    </row>
    <row r="53" spans="1:7" ht="21" thickBot="1" x14ac:dyDescent="0.3">
      <c r="A53" s="144" t="s">
        <v>351</v>
      </c>
      <c r="B53" s="145"/>
      <c r="C53" s="145"/>
      <c r="D53" s="145"/>
      <c r="E53" s="227"/>
      <c r="F53" s="27">
        <f>F54+F55+F56+F57+F58+F59</f>
        <v>0</v>
      </c>
      <c r="G53" s="48">
        <f>SUM(G54:G59)</f>
        <v>0</v>
      </c>
    </row>
    <row r="54" spans="1:7" ht="35.1" customHeight="1" x14ac:dyDescent="0.25">
      <c r="A54" s="151">
        <v>1</v>
      </c>
      <c r="B54" s="229" t="s">
        <v>352</v>
      </c>
      <c r="C54" s="77" t="s">
        <v>353</v>
      </c>
      <c r="D54" s="10" t="s">
        <v>9</v>
      </c>
      <c r="E54" s="78">
        <v>920</v>
      </c>
      <c r="F54" s="90"/>
      <c r="G54" s="91">
        <f>F54*E54</f>
        <v>0</v>
      </c>
    </row>
    <row r="55" spans="1:7" ht="35.1" customHeight="1" x14ac:dyDescent="0.25">
      <c r="A55" s="228"/>
      <c r="B55" s="139"/>
      <c r="C55" s="5" t="s">
        <v>354</v>
      </c>
      <c r="D55" s="5" t="s">
        <v>11</v>
      </c>
      <c r="E55" s="79">
        <v>1045</v>
      </c>
      <c r="F55" s="90"/>
      <c r="G55" s="91">
        <f t="shared" ref="G55:G59" si="2">F55*E55</f>
        <v>0</v>
      </c>
    </row>
    <row r="56" spans="1:7" ht="39.75" customHeight="1" thickBot="1" x14ac:dyDescent="0.3">
      <c r="A56" s="228"/>
      <c r="B56" s="140"/>
      <c r="C56" s="80" t="s">
        <v>355</v>
      </c>
      <c r="D56" s="4" t="s">
        <v>13</v>
      </c>
      <c r="E56" s="81">
        <v>1265</v>
      </c>
      <c r="F56" s="90"/>
      <c r="G56" s="91">
        <f t="shared" si="2"/>
        <v>0</v>
      </c>
    </row>
    <row r="57" spans="1:7" ht="35.1" customHeight="1" x14ac:dyDescent="0.25">
      <c r="A57" s="192">
        <v>2</v>
      </c>
      <c r="B57" s="229" t="s">
        <v>356</v>
      </c>
      <c r="C57" s="5" t="s">
        <v>353</v>
      </c>
      <c r="D57" s="5" t="s">
        <v>9</v>
      </c>
      <c r="E57" s="5">
        <v>1380</v>
      </c>
      <c r="F57" s="90"/>
      <c r="G57" s="91">
        <f t="shared" si="2"/>
        <v>0</v>
      </c>
    </row>
    <row r="58" spans="1:7" ht="35.1" customHeight="1" x14ac:dyDescent="0.25">
      <c r="A58" s="192"/>
      <c r="B58" s="139"/>
      <c r="C58" s="5" t="s">
        <v>354</v>
      </c>
      <c r="D58" s="5" t="s">
        <v>11</v>
      </c>
      <c r="E58" s="5">
        <v>1610</v>
      </c>
      <c r="F58" s="90"/>
      <c r="G58" s="91">
        <f t="shared" si="2"/>
        <v>0</v>
      </c>
    </row>
    <row r="59" spans="1:7" ht="47.25" customHeight="1" thickBot="1" x14ac:dyDescent="0.3">
      <c r="A59" s="192"/>
      <c r="B59" s="139"/>
      <c r="C59" s="5" t="s">
        <v>355</v>
      </c>
      <c r="D59" s="5" t="s">
        <v>13</v>
      </c>
      <c r="E59" s="5">
        <v>1840</v>
      </c>
      <c r="F59" s="41"/>
      <c r="G59" s="91">
        <f t="shared" si="2"/>
        <v>0</v>
      </c>
    </row>
    <row r="60" spans="1:7" ht="21" thickBot="1" x14ac:dyDescent="0.3">
      <c r="A60" s="230" t="s">
        <v>357</v>
      </c>
      <c r="B60" s="231"/>
      <c r="C60" s="231"/>
      <c r="D60" s="231"/>
      <c r="E60" s="232"/>
      <c r="F60" s="95">
        <f>F61+F62+F63</f>
        <v>0</v>
      </c>
      <c r="G60" s="94">
        <f>G61+G62+G63</f>
        <v>0</v>
      </c>
    </row>
    <row r="61" spans="1:7" ht="18" x14ac:dyDescent="0.25">
      <c r="A61" s="156">
        <v>1</v>
      </c>
      <c r="B61" s="138" t="s">
        <v>358</v>
      </c>
      <c r="C61" s="2" t="s">
        <v>359</v>
      </c>
      <c r="D61" s="2" t="s">
        <v>9</v>
      </c>
      <c r="E61" s="92">
        <v>2240</v>
      </c>
      <c r="F61" s="52"/>
      <c r="G61" s="53">
        <f>F61*E61</f>
        <v>0</v>
      </c>
    </row>
    <row r="62" spans="1:7" ht="18" x14ac:dyDescent="0.25">
      <c r="A62" s="164"/>
      <c r="B62" s="139"/>
      <c r="C62" s="5" t="s">
        <v>360</v>
      </c>
      <c r="D62" s="5" t="s">
        <v>11</v>
      </c>
      <c r="E62" s="30">
        <v>2470</v>
      </c>
      <c r="F62" s="41"/>
      <c r="G62" s="46">
        <f t="shared" ref="G62:G63" si="3">F62*E62</f>
        <v>0</v>
      </c>
    </row>
    <row r="63" spans="1:7" ht="18.75" thickBot="1" x14ac:dyDescent="0.3">
      <c r="A63" s="164"/>
      <c r="B63" s="140"/>
      <c r="C63" s="4" t="s">
        <v>361</v>
      </c>
      <c r="D63" s="4" t="s">
        <v>362</v>
      </c>
      <c r="E63" s="93">
        <v>2600</v>
      </c>
      <c r="F63" s="43"/>
      <c r="G63" s="51">
        <f t="shared" si="3"/>
        <v>0</v>
      </c>
    </row>
    <row r="64" spans="1:7" ht="21" thickBot="1" x14ac:dyDescent="0.3">
      <c r="A64" s="223" t="s">
        <v>363</v>
      </c>
      <c r="B64" s="224"/>
      <c r="C64" s="224"/>
      <c r="D64" s="224"/>
      <c r="E64" s="225"/>
      <c r="F64" s="96">
        <f>SUM(F65:F96)</f>
        <v>0</v>
      </c>
      <c r="G64" s="50">
        <f>SUM(G65:G96)</f>
        <v>0</v>
      </c>
    </row>
    <row r="65" spans="1:7" ht="35.1" customHeight="1" x14ac:dyDescent="0.25">
      <c r="A65" s="156">
        <v>1</v>
      </c>
      <c r="B65" s="226" t="s">
        <v>364</v>
      </c>
      <c r="C65" s="164" t="s">
        <v>365</v>
      </c>
      <c r="D65" s="157" t="s">
        <v>111</v>
      </c>
      <c r="E65" s="156">
        <v>360</v>
      </c>
      <c r="F65" s="130"/>
      <c r="G65" s="125">
        <f>F65*E65</f>
        <v>0</v>
      </c>
    </row>
    <row r="66" spans="1:7" ht="35.1" customHeight="1" x14ac:dyDescent="0.25">
      <c r="A66" s="164"/>
      <c r="B66" s="170"/>
      <c r="C66" s="157"/>
      <c r="D66" s="192"/>
      <c r="E66" s="157"/>
      <c r="F66" s="130"/>
      <c r="G66" s="125"/>
    </row>
    <row r="67" spans="1:7" ht="35.1" customHeight="1" x14ac:dyDescent="0.25">
      <c r="A67" s="164"/>
      <c r="B67" s="170"/>
      <c r="C67" s="164" t="s">
        <v>366</v>
      </c>
      <c r="D67" s="192" t="s">
        <v>107</v>
      </c>
      <c r="E67" s="160">
        <v>435</v>
      </c>
      <c r="F67" s="130"/>
      <c r="G67" s="125">
        <f t="shared" ref="G67" si="4">F67*E67</f>
        <v>0</v>
      </c>
    </row>
    <row r="68" spans="1:7" ht="35.1" customHeight="1" thickBot="1" x14ac:dyDescent="0.3">
      <c r="A68" s="161"/>
      <c r="B68" s="171"/>
      <c r="C68" s="161"/>
      <c r="D68" s="193"/>
      <c r="E68" s="161"/>
      <c r="F68" s="130"/>
      <c r="G68" s="125"/>
    </row>
    <row r="69" spans="1:7" ht="35.1" customHeight="1" x14ac:dyDescent="0.25">
      <c r="A69" s="164">
        <v>2</v>
      </c>
      <c r="B69" s="220" t="s">
        <v>367</v>
      </c>
      <c r="C69" s="164" t="s">
        <v>368</v>
      </c>
      <c r="D69" s="164" t="s">
        <v>111</v>
      </c>
      <c r="E69" s="204">
        <v>360</v>
      </c>
      <c r="F69" s="130"/>
      <c r="G69" s="125">
        <f t="shared" ref="G69" si="5">F69*E69</f>
        <v>0</v>
      </c>
    </row>
    <row r="70" spans="1:7" ht="35.1" customHeight="1" x14ac:dyDescent="0.25">
      <c r="A70" s="164"/>
      <c r="B70" s="221"/>
      <c r="C70" s="164"/>
      <c r="D70" s="157"/>
      <c r="E70" s="201"/>
      <c r="F70" s="130"/>
      <c r="G70" s="125"/>
    </row>
    <row r="71" spans="1:7" ht="35.1" customHeight="1" x14ac:dyDescent="0.25">
      <c r="A71" s="164"/>
      <c r="B71" s="221"/>
      <c r="C71" s="160" t="s">
        <v>369</v>
      </c>
      <c r="D71" s="160" t="s">
        <v>107</v>
      </c>
      <c r="E71" s="202">
        <v>430</v>
      </c>
      <c r="F71" s="130"/>
      <c r="G71" s="125">
        <f t="shared" ref="G71" si="6">F71*E71</f>
        <v>0</v>
      </c>
    </row>
    <row r="72" spans="1:7" ht="35.1" customHeight="1" thickBot="1" x14ac:dyDescent="0.3">
      <c r="A72" s="161"/>
      <c r="B72" s="222"/>
      <c r="C72" s="161"/>
      <c r="D72" s="161"/>
      <c r="E72" s="203"/>
      <c r="F72" s="130"/>
      <c r="G72" s="125"/>
    </row>
    <row r="73" spans="1:7" ht="35.1" customHeight="1" x14ac:dyDescent="0.25">
      <c r="A73" s="164">
        <v>3</v>
      </c>
      <c r="B73" s="219" t="s">
        <v>370</v>
      </c>
      <c r="C73" s="156" t="s">
        <v>371</v>
      </c>
      <c r="D73" s="156" t="s">
        <v>111</v>
      </c>
      <c r="E73" s="204">
        <v>360</v>
      </c>
      <c r="F73" s="128"/>
      <c r="G73" s="125">
        <f t="shared" ref="G73" si="7">F73*E73</f>
        <v>0</v>
      </c>
    </row>
    <row r="74" spans="1:7" ht="35.1" customHeight="1" x14ac:dyDescent="0.25">
      <c r="A74" s="164"/>
      <c r="B74" s="170"/>
      <c r="C74" s="164"/>
      <c r="D74" s="157"/>
      <c r="E74" s="201"/>
      <c r="F74" s="128"/>
      <c r="G74" s="125"/>
    </row>
    <row r="75" spans="1:7" ht="35.1" customHeight="1" x14ac:dyDescent="0.25">
      <c r="A75" s="164"/>
      <c r="B75" s="170"/>
      <c r="C75" s="160" t="s">
        <v>372</v>
      </c>
      <c r="D75" s="160" t="s">
        <v>107</v>
      </c>
      <c r="E75" s="202">
        <v>435</v>
      </c>
      <c r="F75" s="128"/>
      <c r="G75" s="125">
        <f t="shared" ref="G75" si="8">F75*E75</f>
        <v>0</v>
      </c>
    </row>
    <row r="76" spans="1:7" ht="35.1" customHeight="1" thickBot="1" x14ac:dyDescent="0.3">
      <c r="A76" s="161"/>
      <c r="B76" s="171"/>
      <c r="C76" s="161"/>
      <c r="D76" s="161"/>
      <c r="E76" s="203"/>
      <c r="F76" s="128"/>
      <c r="G76" s="125"/>
    </row>
    <row r="77" spans="1:7" ht="35.1" customHeight="1" x14ac:dyDescent="0.25">
      <c r="A77" s="156">
        <v>4</v>
      </c>
      <c r="B77" s="219" t="s">
        <v>373</v>
      </c>
      <c r="C77" s="156" t="s">
        <v>374</v>
      </c>
      <c r="D77" s="156" t="s">
        <v>111</v>
      </c>
      <c r="E77" s="156">
        <v>360</v>
      </c>
      <c r="F77" s="126"/>
      <c r="G77" s="125">
        <f t="shared" ref="G77" si="9">F77*E77</f>
        <v>0</v>
      </c>
    </row>
    <row r="78" spans="1:7" ht="35.1" customHeight="1" x14ac:dyDescent="0.25">
      <c r="A78" s="164"/>
      <c r="B78" s="170"/>
      <c r="C78" s="164"/>
      <c r="D78" s="157"/>
      <c r="E78" s="157"/>
      <c r="F78" s="126"/>
      <c r="G78" s="125"/>
    </row>
    <row r="79" spans="1:7" ht="35.1" customHeight="1" x14ac:dyDescent="0.25">
      <c r="A79" s="164"/>
      <c r="B79" s="170"/>
      <c r="C79" s="160" t="s">
        <v>375</v>
      </c>
      <c r="D79" s="160" t="s">
        <v>107</v>
      </c>
      <c r="E79" s="160">
        <v>435</v>
      </c>
      <c r="F79" s="126"/>
      <c r="G79" s="125">
        <f t="shared" ref="G79" si="10">F79*E79</f>
        <v>0</v>
      </c>
    </row>
    <row r="80" spans="1:7" ht="35.1" customHeight="1" thickBot="1" x14ac:dyDescent="0.3">
      <c r="A80" s="161"/>
      <c r="B80" s="171"/>
      <c r="C80" s="161"/>
      <c r="D80" s="161"/>
      <c r="E80" s="161"/>
      <c r="F80" s="126"/>
      <c r="G80" s="125"/>
    </row>
    <row r="81" spans="1:7" ht="35.1" customHeight="1" x14ac:dyDescent="0.25">
      <c r="A81" s="164">
        <v>5</v>
      </c>
      <c r="B81" s="219" t="s">
        <v>376</v>
      </c>
      <c r="C81" s="156" t="s">
        <v>365</v>
      </c>
      <c r="D81" s="156" t="s">
        <v>111</v>
      </c>
      <c r="E81" s="202">
        <v>360</v>
      </c>
      <c r="F81" s="126"/>
      <c r="G81" s="125">
        <f t="shared" ref="G81" si="11">F81*E81</f>
        <v>0</v>
      </c>
    </row>
    <row r="82" spans="1:7" ht="35.1" customHeight="1" x14ac:dyDescent="0.25">
      <c r="A82" s="164"/>
      <c r="B82" s="170"/>
      <c r="C82" s="164"/>
      <c r="D82" s="157"/>
      <c r="E82" s="201"/>
      <c r="F82" s="126"/>
      <c r="G82" s="125"/>
    </row>
    <row r="83" spans="1:7" ht="35.1" customHeight="1" x14ac:dyDescent="0.25">
      <c r="A83" s="164"/>
      <c r="B83" s="170"/>
      <c r="C83" s="160" t="s">
        <v>366</v>
      </c>
      <c r="D83" s="160" t="s">
        <v>107</v>
      </c>
      <c r="E83" s="202">
        <v>430</v>
      </c>
      <c r="F83" s="126"/>
      <c r="G83" s="125">
        <f t="shared" ref="G83" si="12">F83*E83</f>
        <v>0</v>
      </c>
    </row>
    <row r="84" spans="1:7" ht="35.1" customHeight="1" thickBot="1" x14ac:dyDescent="0.3">
      <c r="A84" s="161"/>
      <c r="B84" s="171"/>
      <c r="C84" s="161"/>
      <c r="D84" s="161"/>
      <c r="E84" s="203"/>
      <c r="F84" s="126"/>
      <c r="G84" s="125"/>
    </row>
    <row r="85" spans="1:7" ht="35.1" customHeight="1" x14ac:dyDescent="0.25">
      <c r="A85" s="164">
        <v>6</v>
      </c>
      <c r="B85" s="218" t="s">
        <v>377</v>
      </c>
      <c r="C85" s="156" t="s">
        <v>378</v>
      </c>
      <c r="D85" s="156" t="s">
        <v>111</v>
      </c>
      <c r="E85" s="204">
        <v>395</v>
      </c>
      <c r="F85" s="126"/>
      <c r="G85" s="125">
        <f t="shared" ref="G85" si="13">F85*E85</f>
        <v>0</v>
      </c>
    </row>
    <row r="86" spans="1:7" ht="35.1" customHeight="1" x14ac:dyDescent="0.25">
      <c r="A86" s="164"/>
      <c r="B86" s="216"/>
      <c r="C86" s="164"/>
      <c r="D86" s="157"/>
      <c r="E86" s="201"/>
      <c r="F86" s="126"/>
      <c r="G86" s="125"/>
    </row>
    <row r="87" spans="1:7" ht="35.1" customHeight="1" x14ac:dyDescent="0.25">
      <c r="A87" s="164"/>
      <c r="B87" s="216"/>
      <c r="C87" s="160" t="s">
        <v>379</v>
      </c>
      <c r="D87" s="160" t="s">
        <v>107</v>
      </c>
      <c r="E87" s="202">
        <v>460</v>
      </c>
      <c r="F87" s="126"/>
      <c r="G87" s="125">
        <f t="shared" ref="G87" si="14">F87*E87</f>
        <v>0</v>
      </c>
    </row>
    <row r="88" spans="1:7" ht="35.1" customHeight="1" thickBot="1" x14ac:dyDescent="0.3">
      <c r="A88" s="161"/>
      <c r="B88" s="217"/>
      <c r="C88" s="161"/>
      <c r="D88" s="161"/>
      <c r="E88" s="203"/>
      <c r="F88" s="126"/>
      <c r="G88" s="125"/>
    </row>
    <row r="89" spans="1:7" ht="35.1" customHeight="1" x14ac:dyDescent="0.25">
      <c r="A89" s="156">
        <v>7</v>
      </c>
      <c r="B89" s="215" t="s">
        <v>380</v>
      </c>
      <c r="C89" s="157" t="s">
        <v>381</v>
      </c>
      <c r="D89" s="156" t="s">
        <v>111</v>
      </c>
      <c r="E89" s="204">
        <v>390</v>
      </c>
      <c r="F89" s="126"/>
      <c r="G89" s="125">
        <f t="shared" ref="G89" si="15">F89*E89</f>
        <v>0</v>
      </c>
    </row>
    <row r="90" spans="1:7" ht="35.1" customHeight="1" x14ac:dyDescent="0.25">
      <c r="A90" s="164"/>
      <c r="B90" s="216"/>
      <c r="C90" s="192"/>
      <c r="D90" s="157"/>
      <c r="E90" s="201"/>
      <c r="F90" s="126"/>
      <c r="G90" s="125"/>
    </row>
    <row r="91" spans="1:7" ht="35.1" customHeight="1" x14ac:dyDescent="0.25">
      <c r="A91" s="164"/>
      <c r="B91" s="216"/>
      <c r="C91" s="192" t="s">
        <v>382</v>
      </c>
      <c r="D91" s="160" t="s">
        <v>107</v>
      </c>
      <c r="E91" s="202">
        <v>460</v>
      </c>
      <c r="F91" s="126"/>
      <c r="G91" s="125">
        <f t="shared" ref="G91" si="16">F91*E91</f>
        <v>0</v>
      </c>
    </row>
    <row r="92" spans="1:7" ht="35.1" customHeight="1" thickBot="1" x14ac:dyDescent="0.3">
      <c r="A92" s="161"/>
      <c r="B92" s="217"/>
      <c r="C92" s="193"/>
      <c r="D92" s="161"/>
      <c r="E92" s="203"/>
      <c r="F92" s="126"/>
      <c r="G92" s="125"/>
    </row>
    <row r="93" spans="1:7" ht="35.1" customHeight="1" x14ac:dyDescent="0.25">
      <c r="A93" s="156">
        <v>8</v>
      </c>
      <c r="B93" s="215" t="s">
        <v>383</v>
      </c>
      <c r="C93" s="157" t="s">
        <v>384</v>
      </c>
      <c r="D93" s="156" t="s">
        <v>111</v>
      </c>
      <c r="E93" s="202">
        <v>355</v>
      </c>
      <c r="F93" s="126"/>
      <c r="G93" s="125">
        <f t="shared" ref="G93" si="17">F93*E93</f>
        <v>0</v>
      </c>
    </row>
    <row r="94" spans="1:7" ht="35.1" customHeight="1" x14ac:dyDescent="0.25">
      <c r="A94" s="164"/>
      <c r="B94" s="216"/>
      <c r="C94" s="192"/>
      <c r="D94" s="157"/>
      <c r="E94" s="201"/>
      <c r="F94" s="126"/>
      <c r="G94" s="125"/>
    </row>
    <row r="95" spans="1:7" ht="35.1" customHeight="1" x14ac:dyDescent="0.25">
      <c r="A95" s="164"/>
      <c r="B95" s="216"/>
      <c r="C95" s="192" t="s">
        <v>385</v>
      </c>
      <c r="D95" s="160" t="s">
        <v>107</v>
      </c>
      <c r="E95" s="202">
        <v>445</v>
      </c>
      <c r="F95" s="126"/>
      <c r="G95" s="125">
        <f t="shared" ref="G95" si="18">F95*E95</f>
        <v>0</v>
      </c>
    </row>
    <row r="96" spans="1:7" ht="35.1" customHeight="1" thickBot="1" x14ac:dyDescent="0.3">
      <c r="A96" s="161"/>
      <c r="B96" s="217"/>
      <c r="C96" s="193"/>
      <c r="D96" s="161"/>
      <c r="E96" s="203"/>
      <c r="F96" s="127"/>
      <c r="G96" s="125"/>
    </row>
    <row r="97" spans="1:7" x14ac:dyDescent="0.25">
      <c r="A97" s="97"/>
      <c r="B97" s="98"/>
      <c r="C97" s="98"/>
      <c r="D97" s="98"/>
      <c r="E97" s="99"/>
      <c r="F97" s="119" t="s">
        <v>425</v>
      </c>
      <c r="G97" s="120"/>
    </row>
    <row r="98" spans="1:7" ht="20.25" x14ac:dyDescent="0.3">
      <c r="A98" s="141" t="s">
        <v>218</v>
      </c>
      <c r="B98" s="142"/>
      <c r="C98" s="142"/>
      <c r="D98" s="142"/>
      <c r="E98" s="143"/>
      <c r="F98" s="121"/>
      <c r="G98" s="122"/>
    </row>
    <row r="99" spans="1:7" ht="21.75" thickBot="1" x14ac:dyDescent="0.4">
      <c r="A99" s="60"/>
      <c r="B99" s="61"/>
      <c r="C99" s="100" t="s">
        <v>386</v>
      </c>
      <c r="D99" s="61"/>
      <c r="E99" s="62"/>
      <c r="F99" s="123"/>
      <c r="G99" s="124"/>
    </row>
  </sheetData>
  <protectedRanges>
    <protectedRange password="CE28" sqref="F6:F25 F45:F52 F59 F27:F43 F65:F96 F62:F63" name="Диапазон1"/>
  </protectedRanges>
  <mergeCells count="139">
    <mergeCell ref="A11:A13"/>
    <mergeCell ref="B11:B13"/>
    <mergeCell ref="A14:A16"/>
    <mergeCell ref="B14:B16"/>
    <mergeCell ref="A17:A19"/>
    <mergeCell ref="B17:B19"/>
    <mergeCell ref="A2:E2"/>
    <mergeCell ref="A3:E3"/>
    <mergeCell ref="A4:A7"/>
    <mergeCell ref="B4:B7"/>
    <mergeCell ref="A8:A10"/>
    <mergeCell ref="B8:B10"/>
    <mergeCell ref="A31:A34"/>
    <mergeCell ref="B31:B34"/>
    <mergeCell ref="A35:A37"/>
    <mergeCell ref="B35:B37"/>
    <mergeCell ref="A38:A40"/>
    <mergeCell ref="B38:B40"/>
    <mergeCell ref="A20:A22"/>
    <mergeCell ref="B20:B22"/>
    <mergeCell ref="A23:A25"/>
    <mergeCell ref="B23:B25"/>
    <mergeCell ref="A26:E26"/>
    <mergeCell ref="A27:A30"/>
    <mergeCell ref="B27:B30"/>
    <mergeCell ref="A53:E53"/>
    <mergeCell ref="A54:A56"/>
    <mergeCell ref="B54:B56"/>
    <mergeCell ref="A57:A59"/>
    <mergeCell ref="B57:B59"/>
    <mergeCell ref="A60:E60"/>
    <mergeCell ref="A41:A43"/>
    <mergeCell ref="B41:B43"/>
    <mergeCell ref="A44:A46"/>
    <mergeCell ref="B44:B46"/>
    <mergeCell ref="B47:B49"/>
    <mergeCell ref="A50:A52"/>
    <mergeCell ref="B50:B52"/>
    <mergeCell ref="A61:A63"/>
    <mergeCell ref="B61:B63"/>
    <mergeCell ref="A64:E64"/>
    <mergeCell ref="A65:A68"/>
    <mergeCell ref="B65:B68"/>
    <mergeCell ref="C65:C66"/>
    <mergeCell ref="D65:D66"/>
    <mergeCell ref="E65:E66"/>
    <mergeCell ref="C67:C68"/>
    <mergeCell ref="D67:D68"/>
    <mergeCell ref="A73:A76"/>
    <mergeCell ref="B73:B76"/>
    <mergeCell ref="C73:C74"/>
    <mergeCell ref="D73:D74"/>
    <mergeCell ref="E73:E74"/>
    <mergeCell ref="C75:C76"/>
    <mergeCell ref="D75:D76"/>
    <mergeCell ref="E75:E76"/>
    <mergeCell ref="E67:E68"/>
    <mergeCell ref="A69:A72"/>
    <mergeCell ref="B69:B72"/>
    <mergeCell ref="C69:C70"/>
    <mergeCell ref="D69:D70"/>
    <mergeCell ref="E69:E70"/>
    <mergeCell ref="C71:C72"/>
    <mergeCell ref="D71:D72"/>
    <mergeCell ref="E71:E72"/>
    <mergeCell ref="A81:A84"/>
    <mergeCell ref="B81:B84"/>
    <mergeCell ref="C81:C82"/>
    <mergeCell ref="D81:D82"/>
    <mergeCell ref="E81:E82"/>
    <mergeCell ref="C83:C84"/>
    <mergeCell ref="D83:D84"/>
    <mergeCell ref="E83:E84"/>
    <mergeCell ref="A77:A80"/>
    <mergeCell ref="B77:B80"/>
    <mergeCell ref="C77:C78"/>
    <mergeCell ref="D77:D78"/>
    <mergeCell ref="E77:E78"/>
    <mergeCell ref="C79:C80"/>
    <mergeCell ref="D79:D80"/>
    <mergeCell ref="E79:E80"/>
    <mergeCell ref="A89:A92"/>
    <mergeCell ref="B89:B92"/>
    <mergeCell ref="C89:C90"/>
    <mergeCell ref="D89:D90"/>
    <mergeCell ref="E89:E90"/>
    <mergeCell ref="C91:C92"/>
    <mergeCell ref="D91:D92"/>
    <mergeCell ref="E91:E92"/>
    <mergeCell ref="A85:A88"/>
    <mergeCell ref="B85:B88"/>
    <mergeCell ref="C85:C86"/>
    <mergeCell ref="D85:D86"/>
    <mergeCell ref="E85:E86"/>
    <mergeCell ref="C87:C88"/>
    <mergeCell ref="D87:D88"/>
    <mergeCell ref="E87:E88"/>
    <mergeCell ref="A98:E98"/>
    <mergeCell ref="A93:A96"/>
    <mergeCell ref="B93:B96"/>
    <mergeCell ref="C93:C94"/>
    <mergeCell ref="D93:D94"/>
    <mergeCell ref="E93:E94"/>
    <mergeCell ref="C95:C96"/>
    <mergeCell ref="D95:D96"/>
    <mergeCell ref="E95:E96"/>
    <mergeCell ref="F71:F72"/>
    <mergeCell ref="G71:G72"/>
    <mergeCell ref="F73:F74"/>
    <mergeCell ref="G73:G74"/>
    <mergeCell ref="F75:F76"/>
    <mergeCell ref="G75:G76"/>
    <mergeCell ref="F65:F66"/>
    <mergeCell ref="G65:G66"/>
    <mergeCell ref="F67:F68"/>
    <mergeCell ref="G67:G68"/>
    <mergeCell ref="F69:F70"/>
    <mergeCell ref="G69:G70"/>
    <mergeCell ref="F83:F84"/>
    <mergeCell ref="G83:G84"/>
    <mergeCell ref="F85:F86"/>
    <mergeCell ref="G85:G86"/>
    <mergeCell ref="F87:F88"/>
    <mergeCell ref="G87:G88"/>
    <mergeCell ref="F77:F78"/>
    <mergeCell ref="G77:G78"/>
    <mergeCell ref="F79:F80"/>
    <mergeCell ref="G79:G80"/>
    <mergeCell ref="F81:F82"/>
    <mergeCell ref="G81:G82"/>
    <mergeCell ref="F95:F96"/>
    <mergeCell ref="G95:G96"/>
    <mergeCell ref="F97:G99"/>
    <mergeCell ref="F89:F90"/>
    <mergeCell ref="G89:G90"/>
    <mergeCell ref="F91:F92"/>
    <mergeCell ref="G91:G92"/>
    <mergeCell ref="F93:F94"/>
    <mergeCell ref="G93:G9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K5" sqref="K5"/>
    </sheetView>
  </sheetViews>
  <sheetFormatPr defaultRowHeight="15" x14ac:dyDescent="0.25"/>
  <cols>
    <col min="1" max="1" width="32.42578125" customWidth="1"/>
    <col min="4" max="4" width="40" customWidth="1"/>
  </cols>
  <sheetData>
    <row r="1" spans="1:5" x14ac:dyDescent="0.25">
      <c r="A1" s="243" t="s">
        <v>387</v>
      </c>
      <c r="B1" s="247"/>
      <c r="C1" s="102"/>
      <c r="D1" s="243" t="s">
        <v>390</v>
      </c>
      <c r="E1" s="244"/>
    </row>
    <row r="2" spans="1:5" ht="40.5" customHeight="1" thickBot="1" x14ac:dyDescent="0.3">
      <c r="A2" s="245" t="s">
        <v>401</v>
      </c>
      <c r="B2" s="246"/>
      <c r="C2" s="56"/>
      <c r="D2" s="245" t="s">
        <v>400</v>
      </c>
      <c r="E2" s="246"/>
    </row>
    <row r="3" spans="1:5" ht="15.75" thickBot="1" x14ac:dyDescent="0.3">
      <c r="A3" s="107" t="s">
        <v>388</v>
      </c>
      <c r="B3" s="108" t="s">
        <v>389</v>
      </c>
      <c r="D3" s="107" t="s">
        <v>391</v>
      </c>
      <c r="E3" s="108" t="s">
        <v>389</v>
      </c>
    </row>
    <row r="4" spans="1:5" x14ac:dyDescent="0.25">
      <c r="A4" s="105" t="s">
        <v>392</v>
      </c>
      <c r="B4" s="103">
        <v>0.02</v>
      </c>
      <c r="D4" s="105" t="s">
        <v>399</v>
      </c>
      <c r="E4" s="103">
        <v>0.03</v>
      </c>
    </row>
    <row r="5" spans="1:5" x14ac:dyDescent="0.25">
      <c r="A5" s="105" t="s">
        <v>393</v>
      </c>
      <c r="B5" s="103">
        <v>0.04</v>
      </c>
      <c r="D5" s="105" t="s">
        <v>396</v>
      </c>
      <c r="E5" s="103">
        <v>0.05</v>
      </c>
    </row>
    <row r="6" spans="1:5" x14ac:dyDescent="0.25">
      <c r="A6" s="105" t="s">
        <v>394</v>
      </c>
      <c r="B6" s="103">
        <v>0.06</v>
      </c>
      <c r="D6" s="105" t="s">
        <v>397</v>
      </c>
      <c r="E6" s="103">
        <v>7.0000000000000007E-2</v>
      </c>
    </row>
    <row r="7" spans="1:5" ht="15.75" thickBot="1" x14ac:dyDescent="0.3">
      <c r="A7" s="106" t="s">
        <v>395</v>
      </c>
      <c r="B7" s="104">
        <v>0.08</v>
      </c>
      <c r="D7" s="106" t="s">
        <v>398</v>
      </c>
      <c r="E7" s="104">
        <v>0.09</v>
      </c>
    </row>
    <row r="8" spans="1:5" ht="15.75" thickBot="1" x14ac:dyDescent="0.3">
      <c r="E8" s="101"/>
    </row>
    <row r="9" spans="1:5" ht="52.5" customHeight="1" thickBot="1" x14ac:dyDescent="0.3">
      <c r="D9" s="248" t="s">
        <v>424</v>
      </c>
      <c r="E9" s="249"/>
    </row>
    <row r="10" spans="1:5" x14ac:dyDescent="0.25">
      <c r="D10" s="241"/>
      <c r="E10" s="242"/>
    </row>
    <row r="11" spans="1:5" x14ac:dyDescent="0.25">
      <c r="D11" s="241"/>
      <c r="E11" s="242"/>
    </row>
  </sheetData>
  <mergeCells count="7">
    <mergeCell ref="D11:E11"/>
    <mergeCell ref="D1:E1"/>
    <mergeCell ref="D2:E2"/>
    <mergeCell ref="A2:B2"/>
    <mergeCell ref="A1:B1"/>
    <mergeCell ref="D9:E9"/>
    <mergeCell ref="D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4" workbookViewId="0">
      <selection activeCell="G2" sqref="G2"/>
    </sheetView>
  </sheetViews>
  <sheetFormatPr defaultRowHeight="15" x14ac:dyDescent="0.25"/>
  <cols>
    <col min="1" max="1" width="49" customWidth="1"/>
    <col min="2" max="2" width="41.42578125" customWidth="1"/>
    <col min="9" max="9" width="11.7109375" customWidth="1"/>
  </cols>
  <sheetData>
    <row r="1" spans="1:9" ht="37.5" customHeight="1" x14ac:dyDescent="0.4">
      <c r="A1" s="116" t="s">
        <v>423</v>
      </c>
      <c r="B1" s="116"/>
      <c r="C1" s="116"/>
      <c r="D1" s="109"/>
      <c r="E1" s="109"/>
      <c r="F1" s="109"/>
      <c r="G1" s="109"/>
      <c r="H1" s="109"/>
      <c r="I1" s="109"/>
    </row>
    <row r="2" spans="1:9" ht="129.75" customHeight="1" x14ac:dyDescent="0.25">
      <c r="A2" s="111"/>
      <c r="B2" s="113"/>
    </row>
    <row r="3" spans="1:9" x14ac:dyDescent="0.25">
      <c r="A3" s="114" t="s">
        <v>402</v>
      </c>
      <c r="B3" s="114" t="s">
        <v>408</v>
      </c>
    </row>
    <row r="4" spans="1:9" x14ac:dyDescent="0.25">
      <c r="A4" s="112" t="s">
        <v>403</v>
      </c>
      <c r="B4" s="112" t="s">
        <v>403</v>
      </c>
    </row>
    <row r="5" spans="1:9" x14ac:dyDescent="0.25">
      <c r="A5" s="112" t="s">
        <v>404</v>
      </c>
      <c r="B5" s="112" t="s">
        <v>409</v>
      </c>
    </row>
    <row r="6" spans="1:9" x14ac:dyDescent="0.25">
      <c r="A6" s="112" t="s">
        <v>405</v>
      </c>
      <c r="B6" s="112" t="s">
        <v>410</v>
      </c>
    </row>
    <row r="7" spans="1:9" x14ac:dyDescent="0.25">
      <c r="A7" s="112" t="s">
        <v>406</v>
      </c>
      <c r="B7" s="112" t="s">
        <v>411</v>
      </c>
    </row>
    <row r="8" spans="1:9" x14ac:dyDescent="0.25">
      <c r="A8" s="112" t="s">
        <v>407</v>
      </c>
      <c r="B8" s="115"/>
    </row>
    <row r="9" spans="1:9" ht="105.75" customHeight="1" x14ac:dyDescent="0.25">
      <c r="A9" s="113"/>
      <c r="B9" s="113"/>
    </row>
    <row r="10" spans="1:9" x14ac:dyDescent="0.25">
      <c r="A10" s="114" t="s">
        <v>412</v>
      </c>
      <c r="B10" s="114" t="s">
        <v>416</v>
      </c>
    </row>
    <row r="11" spans="1:9" x14ac:dyDescent="0.25">
      <c r="A11" s="112" t="s">
        <v>403</v>
      </c>
      <c r="B11" s="112" t="s">
        <v>403</v>
      </c>
    </row>
    <row r="12" spans="1:9" x14ac:dyDescent="0.25">
      <c r="A12" s="112" t="s">
        <v>413</v>
      </c>
      <c r="B12" s="112" t="s">
        <v>417</v>
      </c>
    </row>
    <row r="13" spans="1:9" x14ac:dyDescent="0.25">
      <c r="A13" s="112" t="s">
        <v>414</v>
      </c>
      <c r="B13" s="112" t="s">
        <v>418</v>
      </c>
    </row>
    <row r="14" spans="1:9" x14ac:dyDescent="0.25">
      <c r="A14" s="112" t="s">
        <v>415</v>
      </c>
      <c r="B14" s="115"/>
    </row>
    <row r="15" spans="1:9" x14ac:dyDescent="0.25">
      <c r="A15" s="112"/>
      <c r="B15" s="115"/>
    </row>
    <row r="16" spans="1:9" x14ac:dyDescent="0.25">
      <c r="A16" s="250"/>
      <c r="B16" s="251"/>
    </row>
    <row r="17" spans="1:2" x14ac:dyDescent="0.25">
      <c r="A17" s="250"/>
      <c r="B17" s="251"/>
    </row>
    <row r="18" spans="1:2" x14ac:dyDescent="0.25">
      <c r="A18" s="250"/>
      <c r="B18" s="251"/>
    </row>
    <row r="19" spans="1:2" x14ac:dyDescent="0.25">
      <c r="A19" s="114" t="s">
        <v>419</v>
      </c>
      <c r="B19" s="110"/>
    </row>
    <row r="20" spans="1:2" x14ac:dyDescent="0.25">
      <c r="A20" s="112" t="s">
        <v>420</v>
      </c>
      <c r="B20" s="110"/>
    </row>
    <row r="21" spans="1:2" x14ac:dyDescent="0.25">
      <c r="A21" s="112" t="s">
        <v>421</v>
      </c>
      <c r="B21" s="110"/>
    </row>
    <row r="22" spans="1:2" x14ac:dyDescent="0.25">
      <c r="A22" s="112"/>
      <c r="B22" s="110"/>
    </row>
  </sheetData>
  <mergeCells count="2">
    <mergeCell ref="A16:A18"/>
    <mergeCell ref="B16:B18"/>
  </mergeCells>
  <hyperlinks>
    <hyperlink ref="A3" r:id="rId1" display="http://pimantex.ru/go/url=http:/www.jde.ru/calc/"/>
    <hyperlink ref="B3" r:id="rId2" display="http://pimantex.ru/go/url=http:/www.ae5000.ru"/>
    <hyperlink ref="A10" r:id="rId3" display="http://pimantex.ru/go/url=http:/www.dellin.ru/"/>
    <hyperlink ref="B10" r:id="rId4" display="http://pimantex.ru/go/url=http:/www.pecom.ru/ru/calc/"/>
    <hyperlink ref="A19" r:id="rId5" display="http://pimantex.ru/go/url=http:/dostavkagruzov.com/online/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Эконом</vt:lpstr>
      <vt:lpstr>Бизнес</vt:lpstr>
      <vt:lpstr>Премиум</vt:lpstr>
      <vt:lpstr>Система скидок</vt:lpstr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2013-12-16T10:27:22Z</dcterms:modified>
</cp:coreProperties>
</file>