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6" yWindow="170" windowWidth="9430" windowHeight="4740" tabRatio="925" activeTab="0"/>
  </bookViews>
  <sheets>
    <sheet name="Прайс &quot;Балтимор-текстиль&quot;опт." sheetId="1" r:id="rId1"/>
  </sheets>
  <externalReferences>
    <externalReference r:id="rId4"/>
  </externalReferences>
  <definedNames>
    <definedName name="_xlnm.Print_Area" localSheetId="0">'Прайс "Балтимор-текстиль"опт.'!$A$1:$G$778</definedName>
  </definedNames>
  <calcPr fullCalcOnLoad="1"/>
</workbook>
</file>

<file path=xl/sharedStrings.xml><?xml version="1.0" encoding="utf-8"?>
<sst xmlns="http://schemas.openxmlformats.org/spreadsheetml/2006/main" count="2504" uniqueCount="352">
  <si>
    <t>Наименование</t>
  </si>
  <si>
    <t>Размер</t>
  </si>
  <si>
    <t>70х70</t>
  </si>
  <si>
    <t>№</t>
  </si>
  <si>
    <t>120х190</t>
  </si>
  <si>
    <t>140х190</t>
  </si>
  <si>
    <t>118х118</t>
  </si>
  <si>
    <t>90х190</t>
  </si>
  <si>
    <t>160х190</t>
  </si>
  <si>
    <t>40х40</t>
  </si>
  <si>
    <t>50х50</t>
  </si>
  <si>
    <t>60х60</t>
  </si>
  <si>
    <t>50х70</t>
  </si>
  <si>
    <t>70х190</t>
  </si>
  <si>
    <t>ПРАЙС  ЛИСТ  НА</t>
  </si>
  <si>
    <t>80х190</t>
  </si>
  <si>
    <t>ЦЕНА НА СЕГОДНЯШНИЙ ДЕНЬ</t>
  </si>
  <si>
    <t>&lt;&lt;БАЛТИМОР&gt;&gt; ТЕКСТИЛЬ</t>
  </si>
  <si>
    <t>г. Иваново ул. Смирнова,96</t>
  </si>
  <si>
    <t>150х200</t>
  </si>
  <si>
    <t>70х140</t>
  </si>
  <si>
    <t>40х60</t>
  </si>
  <si>
    <t>140х200</t>
  </si>
  <si>
    <t>220х240</t>
  </si>
  <si>
    <t xml:space="preserve"> </t>
  </si>
  <si>
    <t>200х220</t>
  </si>
  <si>
    <t>110х190</t>
  </si>
  <si>
    <t>160х200</t>
  </si>
  <si>
    <t>170х200</t>
  </si>
  <si>
    <t>90х200</t>
  </si>
  <si>
    <t>КПБ</t>
  </si>
  <si>
    <t>ИЗДЕЛИЯ ИЗ КРЕПА</t>
  </si>
  <si>
    <t>ИЗДЕЛИЯ ИЗ СИТЦА</t>
  </si>
  <si>
    <t>Упаковка</t>
  </si>
  <si>
    <t>110х140</t>
  </si>
  <si>
    <t>Семейный</t>
  </si>
  <si>
    <t>Поплин</t>
  </si>
  <si>
    <t>ИЗДЕЛИЯ ИЗ САТИНА</t>
  </si>
  <si>
    <t>Ткань</t>
  </si>
  <si>
    <t>Одеяло</t>
  </si>
  <si>
    <t>сатин-атлас /портер/</t>
  </si>
  <si>
    <t>Подушка</t>
  </si>
  <si>
    <t>сатин-атлас /нежность/</t>
  </si>
  <si>
    <t>сатин-отлас набивной /нежность/</t>
  </si>
  <si>
    <t>чехол китай сшитый</t>
  </si>
  <si>
    <t>Синтепон</t>
  </si>
  <si>
    <t>полиэстр</t>
  </si>
  <si>
    <t>Полиэфир</t>
  </si>
  <si>
    <t>Одеяло полиэфир №-1</t>
  </si>
  <si>
    <t>бязь /асортимент/</t>
  </si>
  <si>
    <t>поликатон</t>
  </si>
  <si>
    <t>Подушка полиэфир</t>
  </si>
  <si>
    <t>ситец 43арт</t>
  </si>
  <si>
    <t>ситец 6т</t>
  </si>
  <si>
    <t>бязь турция</t>
  </si>
  <si>
    <t>Вата</t>
  </si>
  <si>
    <t>Одеяло вата</t>
  </si>
  <si>
    <t>Полиэстр</t>
  </si>
  <si>
    <t>Одеяло вата №-1</t>
  </si>
  <si>
    <t xml:space="preserve">бязь /асортимент/ </t>
  </si>
  <si>
    <t>Одеяло вата №-2(кант)</t>
  </si>
  <si>
    <t>Одеяло шерсть</t>
  </si>
  <si>
    <t>Одеяло полиэфир</t>
  </si>
  <si>
    <t xml:space="preserve">Одеяло шерсть </t>
  </si>
  <si>
    <t>Матрац Р/В трикотаж</t>
  </si>
  <si>
    <t>60х190</t>
  </si>
  <si>
    <t>Бязь/тик  асортимент</t>
  </si>
  <si>
    <t>Поликоттон</t>
  </si>
  <si>
    <t>70х200</t>
  </si>
  <si>
    <t>80х200</t>
  </si>
  <si>
    <t>100х190</t>
  </si>
  <si>
    <t>100х200</t>
  </si>
  <si>
    <t>110х200</t>
  </si>
  <si>
    <t>120х200</t>
  </si>
  <si>
    <t>130х190</t>
  </si>
  <si>
    <t>130х200</t>
  </si>
  <si>
    <t>150х190</t>
  </si>
  <si>
    <t>170х190</t>
  </si>
  <si>
    <t>180х190</t>
  </si>
  <si>
    <t>200х190</t>
  </si>
  <si>
    <t>180х200</t>
  </si>
  <si>
    <t>60х120</t>
  </si>
  <si>
    <t>Покрывала-пледы</t>
  </si>
  <si>
    <t>Покрывало</t>
  </si>
  <si>
    <t>Ультростеп+мех</t>
  </si>
  <si>
    <t>Ультростеп</t>
  </si>
  <si>
    <t>Набор постельного белья</t>
  </si>
  <si>
    <t>2,0 с евро простыней</t>
  </si>
  <si>
    <t>Атлас сатин</t>
  </si>
  <si>
    <t>Покрывала-пледы атлас сатин</t>
  </si>
  <si>
    <t>Ультростеп+мех атлас сатин</t>
  </si>
  <si>
    <t>Ультростеп атлас сатин</t>
  </si>
  <si>
    <t>Комплект постельного белья</t>
  </si>
  <si>
    <t>Ситец 43арт б/з</t>
  </si>
  <si>
    <t>Ситец 44арт б/з</t>
  </si>
  <si>
    <t>Ситец 6т б/з</t>
  </si>
  <si>
    <t>Ситец 43арт о/м</t>
  </si>
  <si>
    <t>Ситец 44арт о/м</t>
  </si>
  <si>
    <t>Ситец 6т о/м</t>
  </si>
  <si>
    <t>Бязь асортимент</t>
  </si>
  <si>
    <t xml:space="preserve">2,0 с евро простыней </t>
  </si>
  <si>
    <t>семейный</t>
  </si>
  <si>
    <t>Креп</t>
  </si>
  <si>
    <t>Одеяло лебяжий пух</t>
  </si>
  <si>
    <t>Тик</t>
  </si>
  <si>
    <t>Подушка лебяжий пух</t>
  </si>
  <si>
    <t>Верблюжья шерсть</t>
  </si>
  <si>
    <t>Одеяло верблюжья шерсть -300</t>
  </si>
  <si>
    <t>Одеяло верблюжья шерсть 1,4</t>
  </si>
  <si>
    <t>Одеяло верблюжья шерсть 1,8</t>
  </si>
  <si>
    <t>Одеяло верблюжья шерсть 2,0</t>
  </si>
  <si>
    <t>Одеяло верблюжья шерсть 2,2</t>
  </si>
  <si>
    <t>Одеяло верблюжья шерсть 0,9</t>
  </si>
  <si>
    <t>Подушка верблюжья шерсть</t>
  </si>
  <si>
    <t>Одеяло облегченное верблюжья шерсть-150</t>
  </si>
  <si>
    <t>Бамбуковое волокно</t>
  </si>
  <si>
    <t>Одеяло бамбук</t>
  </si>
  <si>
    <t>Подушка бамбук</t>
  </si>
  <si>
    <t>Пледы овечья шерсть</t>
  </si>
  <si>
    <t>Сатин</t>
  </si>
  <si>
    <t>Полотенца</t>
  </si>
  <si>
    <t>80х40</t>
  </si>
  <si>
    <t>Продажная цена</t>
  </si>
  <si>
    <t>Одеяло синтепон -100</t>
  </si>
  <si>
    <t>Подушка Р/В</t>
  </si>
  <si>
    <t>ситец</t>
  </si>
  <si>
    <t>ситец б/з</t>
  </si>
  <si>
    <t>ситец однотонный</t>
  </si>
  <si>
    <t>Набор</t>
  </si>
  <si>
    <t>Фланель</t>
  </si>
  <si>
    <t>Пледы верблюжья шерсть</t>
  </si>
  <si>
    <t>Набор летний</t>
  </si>
  <si>
    <t>ИЗДЕЛИЯ ИЗ БЯЗИ</t>
  </si>
  <si>
    <t>ИЗДЕЛИЯ ИЗ ПОЛИКОТТОНА</t>
  </si>
  <si>
    <t>ИЗДЕЛИЯ ИЗ ПОПЛИНА</t>
  </si>
  <si>
    <t>Полотенце вафельное</t>
  </si>
  <si>
    <t>Одеяло синтепон -100 облегченное</t>
  </si>
  <si>
    <t>Одеяло синтепон -200 стд.</t>
  </si>
  <si>
    <t>Одеяло полиэфир №-1 облегченное</t>
  </si>
  <si>
    <t>Одеяло полиэфир №-3 люкс</t>
  </si>
  <si>
    <t>Покрывало меринос</t>
  </si>
  <si>
    <t>Комплекты постельного белья</t>
  </si>
  <si>
    <t>поликоттон</t>
  </si>
  <si>
    <t>поликотон</t>
  </si>
  <si>
    <t>нет</t>
  </si>
  <si>
    <t>Пакет {нд} 70х90</t>
  </si>
  <si>
    <t>Пакет {вд} 70х95 ручка</t>
  </si>
  <si>
    <t>Пакет {вд} 80х95 ручка</t>
  </si>
  <si>
    <t>Пакет {вд} 80х120 ручка</t>
  </si>
  <si>
    <t>Пакет {вд} 70х75 ручка</t>
  </si>
  <si>
    <t>Пакет {вд} 55х70 ручка</t>
  </si>
  <si>
    <t>Пакет {вд} 60х65 ручка</t>
  </si>
  <si>
    <t>Чемодан с пвх 45х45х15</t>
  </si>
  <si>
    <t>Чемодан с пвх 45х50х15</t>
  </si>
  <si>
    <t>Чемодан с пвх 50х60х15</t>
  </si>
  <si>
    <t>Чемодан с пвх 50х60х20</t>
  </si>
  <si>
    <t>Чемодан  50х40х6</t>
  </si>
  <si>
    <t>Чемодан  50х40х8</t>
  </si>
  <si>
    <t>Одеяло вата рабочий вариант</t>
  </si>
  <si>
    <t>бязь</t>
  </si>
  <si>
    <t>Матрацы вата</t>
  </si>
  <si>
    <t>Конверт с пвх 50х70</t>
  </si>
  <si>
    <t>Матрац холлофайбер</t>
  </si>
  <si>
    <t>Пакет {вд} 80х105 ручка</t>
  </si>
  <si>
    <t>Конверт с пвх 50х71</t>
  </si>
  <si>
    <t>Конверт с пвх 50х72</t>
  </si>
  <si>
    <t>Конверт с пвх 50х73</t>
  </si>
  <si>
    <t>Конверт с пвх 50х74</t>
  </si>
  <si>
    <t xml:space="preserve">Конверт с пвх 50х70 </t>
  </si>
  <si>
    <t>Лебяжий  пух</t>
  </si>
  <si>
    <t>Детский ассортимент</t>
  </si>
  <si>
    <t xml:space="preserve">Одеяло холлофайбер </t>
  </si>
  <si>
    <t>Расценки для спецодежды</t>
  </si>
  <si>
    <t>Матрацы холлофайбер</t>
  </si>
  <si>
    <t>Холлофайбер</t>
  </si>
  <si>
    <t>Подушка холлофайбер</t>
  </si>
  <si>
    <t xml:space="preserve">                      </t>
  </si>
  <si>
    <t>Поликаттон</t>
  </si>
  <si>
    <t>Овечья шерсть</t>
  </si>
  <si>
    <t>Морские водоросли</t>
  </si>
  <si>
    <t>Подушка Морские водоросли</t>
  </si>
  <si>
    <t>Прайс</t>
  </si>
  <si>
    <t>Одеяло полиэфир №-2 кант</t>
  </si>
  <si>
    <t xml:space="preserve">Бязь/тик  </t>
  </si>
  <si>
    <t xml:space="preserve">Бязь/тик </t>
  </si>
  <si>
    <t>ИЗДЕЛИЯ ИЗ МИКРОФИБРА</t>
  </si>
  <si>
    <t>Микрофибра</t>
  </si>
  <si>
    <t>ИЗДЕЛИЯ ИЗ ШЕЛКА</t>
  </si>
  <si>
    <t>Шелк</t>
  </si>
  <si>
    <t xml:space="preserve">Поликоттон </t>
  </si>
  <si>
    <t>Одеяло облегченное овечья шерсть шерсть-150</t>
  </si>
  <si>
    <t>Одеяло бамбук  облегченное 150</t>
  </si>
  <si>
    <t>Подушки пух-перо</t>
  </si>
  <si>
    <t>Подушка пух-перо 30/70</t>
  </si>
  <si>
    <t>тик перьевой</t>
  </si>
  <si>
    <t>Подушка пух-перо 50/50</t>
  </si>
  <si>
    <t>Конверт с пвх 70х70</t>
  </si>
  <si>
    <t>Подушка пух 100%</t>
  </si>
  <si>
    <t>Поликаттон миранда</t>
  </si>
  <si>
    <t>Набор Зима - лето</t>
  </si>
  <si>
    <t>Набор постельного белья зима - лето</t>
  </si>
  <si>
    <t>Чемодан с пвх 40х50х6</t>
  </si>
  <si>
    <t>Одеяло вата- зима</t>
  </si>
  <si>
    <t>Одеяло вата -зима</t>
  </si>
  <si>
    <t>Одеяло полиэфир №-2 стд. -зима</t>
  </si>
  <si>
    <t>Одеяло полиэфир -зима</t>
  </si>
  <si>
    <t>Одеяло полиэфир /евро/ -зима</t>
  </si>
  <si>
    <t>Одеяло холофайбер облеченное 100 -лето</t>
  </si>
  <si>
    <t>Одеяло холофайбер облеченное 150 -лето</t>
  </si>
  <si>
    <t>Одеяло шерсть- 400 -весна-осень</t>
  </si>
  <si>
    <t>Одеяло шерсть -зима</t>
  </si>
  <si>
    <t>Одеяло шерсть /евро/ -зима</t>
  </si>
  <si>
    <t>Одеяло шерсть 600 -зима</t>
  </si>
  <si>
    <t>Одеяло шерсть /евро/ 600 -зима</t>
  </si>
  <si>
    <t>Спец предложение рабочка</t>
  </si>
  <si>
    <t>Бязь</t>
  </si>
  <si>
    <t xml:space="preserve">Тик </t>
  </si>
  <si>
    <t xml:space="preserve">Тик  </t>
  </si>
  <si>
    <t>Подушка Р/В трикотаж</t>
  </si>
  <si>
    <t>Тик /бязь /поликаттон</t>
  </si>
  <si>
    <t>Одеяло синтепон -100 облегченное 0,4</t>
  </si>
  <si>
    <t>Одеяло синтепон -200  0,6</t>
  </si>
  <si>
    <t>Одеяло холлофайбер стд. -зима</t>
  </si>
  <si>
    <t>Одеяло холлофайбер /евро/  стд -зима</t>
  </si>
  <si>
    <t>Одеяло холлофайбер стд. 600 -зима</t>
  </si>
  <si>
    <t>ОТК "Текстиль Профи-Иваново",ул. Сосновая, д.1</t>
  </si>
  <si>
    <t>Офис №20, 2 этаж</t>
  </si>
  <si>
    <t>Павильон № 209, (малый зал) 3 этаж</t>
  </si>
  <si>
    <t>&lt;&lt;БЕЗУМНО НИЗКИЕ ЦЕНЫ&gt;&gt;</t>
  </si>
  <si>
    <t>Матрацы полиуретан</t>
  </si>
  <si>
    <t>Матрац полиуретан 100 мм.</t>
  </si>
  <si>
    <t>Матрац полиуретан 50 мм.</t>
  </si>
  <si>
    <t>Матрацы вата прима (хлопок)</t>
  </si>
  <si>
    <t>65х120</t>
  </si>
  <si>
    <t>65х140</t>
  </si>
  <si>
    <t>Одеяло лебяжий пух -400 -весна осень окантовка</t>
  </si>
  <si>
    <t>Одеяло лебяжий пух -600 -зима окантовеа</t>
  </si>
  <si>
    <t>Одеяло лебяжий пух стд -зима</t>
  </si>
  <si>
    <t>Одеяло бамбук -зима</t>
  </si>
  <si>
    <t>Одеяло бамбук 300 -весна-осень</t>
  </si>
  <si>
    <t>Подушка бамбук -конверт карман</t>
  </si>
  <si>
    <t>Одеяло Морские водоросли -зима</t>
  </si>
  <si>
    <t xml:space="preserve">тел/факс (4932) 30-41-87.  Сот. 89022425567   </t>
  </si>
  <si>
    <t>Электронная почта:</t>
  </si>
  <si>
    <t>Baltimor-tekxtile@yandex.ru  /  Valera515iv@mail.ru</t>
  </si>
  <si>
    <t>Факторинг отсрочка</t>
  </si>
  <si>
    <t>Текстиль-профи</t>
  </si>
  <si>
    <t xml:space="preserve">Прайс </t>
  </si>
  <si>
    <t>оптовый</t>
  </si>
  <si>
    <t xml:space="preserve">Плед велсофт </t>
  </si>
  <si>
    <t>велсофт набивной</t>
  </si>
  <si>
    <t>Наматрацник бамбук</t>
  </si>
  <si>
    <t>Наматрацник бамбук -150</t>
  </si>
  <si>
    <t>Вафля набивная</t>
  </si>
  <si>
    <t>Вафля отбеленная</t>
  </si>
  <si>
    <t>70х50</t>
  </si>
  <si>
    <t>Круг окантовано</t>
  </si>
  <si>
    <t>Набор кухоннй</t>
  </si>
  <si>
    <t>5 пред.</t>
  </si>
  <si>
    <t>Набор прихваток</t>
  </si>
  <si>
    <t>2 шт.</t>
  </si>
  <si>
    <t xml:space="preserve">Фартук кухонный </t>
  </si>
  <si>
    <t>с карманом</t>
  </si>
  <si>
    <t>Изделия  велсофт</t>
  </si>
  <si>
    <t>Набор кухонный</t>
  </si>
  <si>
    <t>Наматрацник бамбук волокно</t>
  </si>
  <si>
    <t>Наматрацник овечья шерсть</t>
  </si>
  <si>
    <t>Наматрацник верблюжья шерсть</t>
  </si>
  <si>
    <t>Наматрацник бамбук-300</t>
  </si>
  <si>
    <t>Наматрацник бамбук-304</t>
  </si>
  <si>
    <t>Наматрацник бамбук-307</t>
  </si>
  <si>
    <t>Наматрацник бамбук-308</t>
  </si>
  <si>
    <t>Наматрацник бамбук-309</t>
  </si>
  <si>
    <t>Наматрацник бамбук-310</t>
  </si>
  <si>
    <t>Наматрацник бамбук-313</t>
  </si>
  <si>
    <t>Наматрацник бамбук-314</t>
  </si>
  <si>
    <t>Наматрацник бамбук-316</t>
  </si>
  <si>
    <t>Наматрацник бамбук-317</t>
  </si>
  <si>
    <t>Наматрацник бамбук-318</t>
  </si>
  <si>
    <t>Наматрацник бамбук-319</t>
  </si>
  <si>
    <t>Наматрацник бамбук-323</t>
  </si>
  <si>
    <t>Наматрацник бамбук-324</t>
  </si>
  <si>
    <t>Наматрацник бамбук-325</t>
  </si>
  <si>
    <t>Наматрацник бамбук-326</t>
  </si>
  <si>
    <t>Наматрацник бамбук-329</t>
  </si>
  <si>
    <t>Наматрацник бамбук-330</t>
  </si>
  <si>
    <t>Наматрацник бамбук-331</t>
  </si>
  <si>
    <t>Наматрацник бамбук-332</t>
  </si>
  <si>
    <t>Наматрацник бамбук-335</t>
  </si>
  <si>
    <t xml:space="preserve">Наматрацник верблюжья шерсть-300  </t>
  </si>
  <si>
    <t>Наматрацник верблюжья шерсть-304</t>
  </si>
  <si>
    <t>Наматрацник верблюжья шерсть-307</t>
  </si>
  <si>
    <t>Наматрацник верблюжья шерсть-308</t>
  </si>
  <si>
    <t>Наматрацник верблюжья шерсть-309</t>
  </si>
  <si>
    <t>Наматрацник верблюжья шерсть-310</t>
  </si>
  <si>
    <t>Наматрацник верблюжья шерсть-313</t>
  </si>
  <si>
    <t>Наматрацник верблюжья шерсть-314</t>
  </si>
  <si>
    <t>Наматрацник верблюжья шерсть-316</t>
  </si>
  <si>
    <t>Наматрацник верблюжья шерсть-317</t>
  </si>
  <si>
    <t>Наматрацник верблюжья шерсть-318</t>
  </si>
  <si>
    <t>Наматрацник верблюжья шерсть-319</t>
  </si>
  <si>
    <t>Наматрацник верблюжья шерсть-323</t>
  </si>
  <si>
    <t>Наматрацник верблюжья шерсть-324</t>
  </si>
  <si>
    <t>Наматрацник верблюжья шерсть-325</t>
  </si>
  <si>
    <t>Наматрацник верблюжья шерсть-326</t>
  </si>
  <si>
    <t>Наматрацник верблюжья шерсть-329</t>
  </si>
  <si>
    <t>Наматрацник верблюжья шерсть-330</t>
  </si>
  <si>
    <t>Наматрацник верблюжья шерсть-331</t>
  </si>
  <si>
    <t>Наматрацник верблюжья шерсть-332</t>
  </si>
  <si>
    <t>Наматрацник верблюжья шерсть-335</t>
  </si>
  <si>
    <t>Наматрацник вечия шерсть-300</t>
  </si>
  <si>
    <t>Наматрацник вечия шерсть-304</t>
  </si>
  <si>
    <t>Наматрацник вечия шерсть-307</t>
  </si>
  <si>
    <t>Наматрацник вечия шерсть-308</t>
  </si>
  <si>
    <t>Наматрацник вечия шерсть-309</t>
  </si>
  <si>
    <t>Наматрацник вечия шерсть-310</t>
  </si>
  <si>
    <t>Наматрацник вечия шерсть-313</t>
  </si>
  <si>
    <t>Наматрацник вечия шерсть-314</t>
  </si>
  <si>
    <t>Наматрацник вечия шерсть-316</t>
  </si>
  <si>
    <t>Наматрацник вечия шерсть-317</t>
  </si>
  <si>
    <t>Наматрацник вечия шерсть-318</t>
  </si>
  <si>
    <t>Наматрацник вечия шерсть-319</t>
  </si>
  <si>
    <t>Наматрацник вечия шерсть-323</t>
  </si>
  <si>
    <t>Наматрацник вечия шерсть-324</t>
  </si>
  <si>
    <t>Наматрацник вечия шерсть-325</t>
  </si>
  <si>
    <t>Наматрацник вечия шерсть-326</t>
  </si>
  <si>
    <t>Наматрацник вечия шерсть-329</t>
  </si>
  <si>
    <t>Наматрацник вечия шерсть-330</t>
  </si>
  <si>
    <t>Наматрацник вечия шерсть-331</t>
  </si>
  <si>
    <t>Наматрацник вечия шерсть-332</t>
  </si>
  <si>
    <t>Наматрацник вечия шерсть-335</t>
  </si>
  <si>
    <t>Подушка лебяжий пух -конверт карман</t>
  </si>
  <si>
    <t>Комплект постельного белья стд.</t>
  </si>
  <si>
    <t>Комплект постельного белья  конверт</t>
  </si>
  <si>
    <t>Простыня</t>
  </si>
  <si>
    <t>Наволочка</t>
  </si>
  <si>
    <t>Матрешка с шитьем</t>
  </si>
  <si>
    <t>Набор столовый</t>
  </si>
  <si>
    <t>Панама летняя</t>
  </si>
  <si>
    <t>Асортимент</t>
  </si>
  <si>
    <t>Пододеяльник</t>
  </si>
  <si>
    <t>Наматрацник овечья шерсть-300</t>
  </si>
  <si>
    <t>Подушка бамбук облегченные</t>
  </si>
  <si>
    <t>Одеяло шерсть 800 -зима</t>
  </si>
  <si>
    <t>Изделие из гобелена</t>
  </si>
  <si>
    <t>Покрывало гобелен</t>
  </si>
  <si>
    <t>Набор гобелен покрывало+накидки на кресло 2шт</t>
  </si>
  <si>
    <t>Гобелен набивной</t>
  </si>
  <si>
    <t xml:space="preserve">Набор на табуретку </t>
  </si>
  <si>
    <t>35х35 4 предмета</t>
  </si>
  <si>
    <t xml:space="preserve">Набор на стул на завясках </t>
  </si>
  <si>
    <t xml:space="preserve">Подушка лебяжий пух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</si>
</sst>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20"/>
      <name val="Matisse ITC"/>
      <family val="5"/>
    </font>
    <font>
      <i/>
      <sz val="20"/>
      <name val="MS Mincho"/>
      <family val="3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u val="single"/>
      <sz val="28"/>
      <name val="Matisse ITC"/>
      <family val="5"/>
    </font>
    <font>
      <sz val="36"/>
      <name val="Arial Cyr"/>
      <family val="2"/>
    </font>
    <font>
      <b/>
      <sz val="10"/>
      <name val="PROMT Helv Cyr Spec"/>
      <family val="2"/>
    </font>
    <font>
      <b/>
      <sz val="20"/>
      <name val="Arial Cyr"/>
      <family val="2"/>
    </font>
    <font>
      <sz val="8"/>
      <name val="Arial Cyr"/>
      <family val="0"/>
    </font>
    <font>
      <sz val="10"/>
      <color indexed="20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2"/>
      <color indexed="60"/>
      <name val="Arial Cyr"/>
      <family val="0"/>
    </font>
    <font>
      <sz val="10"/>
      <color indexed="14"/>
      <name val="Arial Cyr"/>
      <family val="0"/>
    </font>
    <font>
      <b/>
      <i/>
      <sz val="14"/>
      <color indexed="20"/>
      <name val="Arial Cyr"/>
      <family val="0"/>
    </font>
    <font>
      <b/>
      <i/>
      <sz val="10"/>
      <color indexed="17"/>
      <name val="Arial Cyr"/>
      <family val="2"/>
    </font>
    <font>
      <b/>
      <sz val="18"/>
      <name val="Arial Cyr"/>
      <family val="0"/>
    </font>
    <font>
      <b/>
      <sz val="30"/>
      <name val="Arial Cyr"/>
      <family val="0"/>
    </font>
    <font>
      <b/>
      <sz val="46"/>
      <name val="Arial Cyr"/>
      <family val="0"/>
    </font>
    <font>
      <sz val="16"/>
      <name val="Arial Cyr"/>
      <family val="0"/>
    </font>
    <font>
      <i/>
      <sz val="20"/>
      <name val="Arial"/>
      <family val="2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u val="single"/>
      <sz val="28"/>
      <name val="Matisse ITC"/>
      <family val="5"/>
    </font>
    <font>
      <i/>
      <u val="single"/>
      <sz val="10"/>
      <color indexed="14"/>
      <name val="Arial Cyr"/>
      <family val="0"/>
    </font>
    <font>
      <i/>
      <u val="single"/>
      <sz val="10"/>
      <color indexed="10"/>
      <name val="Arial Cyr"/>
      <family val="0"/>
    </font>
    <font>
      <i/>
      <u val="single"/>
      <sz val="10"/>
      <name val="PROMT Helv Cyr Spec"/>
      <family val="2"/>
    </font>
    <font>
      <i/>
      <u val="single"/>
      <sz val="36"/>
      <name val="Arial Cyr"/>
      <family val="2"/>
    </font>
    <font>
      <i/>
      <u val="single"/>
      <sz val="10"/>
      <color indexed="8"/>
      <name val="Arial"/>
      <family val="2"/>
    </font>
    <font>
      <i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72" fontId="6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Border="1" applyAlignment="1">
      <alignment horizontal="left"/>
    </xf>
    <xf numFmtId="172" fontId="17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4" fillId="0" borderId="0" xfId="0" applyFont="1" applyAlignment="1">
      <alignment horizontal="right"/>
    </xf>
    <xf numFmtId="2" fontId="25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2" fontId="28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172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4;&#1077;&#1081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 себист изделия и сырья"/>
      <sheetName val="Расценки на изгот изделия"/>
    </sheetNames>
    <sheetDataSet>
      <sheetData sheetId="0">
        <row r="6">
          <cell r="AJ6">
            <v>246.548</v>
          </cell>
        </row>
        <row r="7">
          <cell r="AJ7">
            <v>204.26000000000002</v>
          </cell>
        </row>
        <row r="8">
          <cell r="AJ8">
            <v>652.6479999999999</v>
          </cell>
        </row>
        <row r="9">
          <cell r="AJ9">
            <v>174.19350000000003</v>
          </cell>
        </row>
        <row r="10">
          <cell r="AJ10">
            <v>242.5</v>
          </cell>
        </row>
        <row r="12">
          <cell r="AJ12">
            <v>306</v>
          </cell>
        </row>
        <row r="14">
          <cell r="AJ14">
            <v>195</v>
          </cell>
        </row>
        <row r="15">
          <cell r="AJ15">
            <v>230</v>
          </cell>
        </row>
        <row r="16">
          <cell r="AJ16">
            <v>220</v>
          </cell>
        </row>
        <row r="17">
          <cell r="AJ17">
            <v>250</v>
          </cell>
        </row>
        <row r="19">
          <cell r="AJ19">
            <v>235</v>
          </cell>
        </row>
        <row r="20">
          <cell r="AJ20">
            <v>250</v>
          </cell>
        </row>
        <row r="21">
          <cell r="AJ21">
            <v>270</v>
          </cell>
        </row>
        <row r="22">
          <cell r="AJ22">
            <v>305</v>
          </cell>
        </row>
        <row r="23">
          <cell r="AJ23">
            <v>314.9985</v>
          </cell>
        </row>
        <row r="24">
          <cell r="AJ24">
            <v>334.9985</v>
          </cell>
        </row>
        <row r="25">
          <cell r="AJ25">
            <v>255</v>
          </cell>
        </row>
        <row r="26">
          <cell r="AJ26">
            <v>275</v>
          </cell>
        </row>
        <row r="27">
          <cell r="AJ27">
            <v>290</v>
          </cell>
        </row>
        <row r="28">
          <cell r="AJ28">
            <v>349.68</v>
          </cell>
        </row>
        <row r="29">
          <cell r="AJ29">
            <v>364.99800000000005</v>
          </cell>
        </row>
        <row r="30">
          <cell r="AJ30">
            <v>379.99800000000005</v>
          </cell>
        </row>
        <row r="31">
          <cell r="AJ31">
            <v>529.9975000000001</v>
          </cell>
        </row>
        <row r="32">
          <cell r="AJ32">
            <v>559.9975</v>
          </cell>
        </row>
        <row r="33">
          <cell r="AJ33">
            <v>130</v>
          </cell>
        </row>
        <row r="34">
          <cell r="AJ34">
            <v>45</v>
          </cell>
        </row>
        <row r="36">
          <cell r="AJ36">
            <v>265</v>
          </cell>
        </row>
        <row r="37">
          <cell r="AJ37">
            <v>310</v>
          </cell>
        </row>
        <row r="38">
          <cell r="AJ38">
            <v>329.99850000000004</v>
          </cell>
        </row>
        <row r="39">
          <cell r="AJ39">
            <v>383.99800000000005</v>
          </cell>
        </row>
        <row r="40">
          <cell r="AJ40">
            <v>267.95849999999996</v>
          </cell>
        </row>
        <row r="41">
          <cell r="AJ41">
            <v>300.358</v>
          </cell>
        </row>
        <row r="42">
          <cell r="AJ42">
            <v>294.99850000000004</v>
          </cell>
        </row>
        <row r="43">
          <cell r="AJ43">
            <v>344.99800000000005</v>
          </cell>
        </row>
        <row r="44">
          <cell r="AJ44">
            <v>238.0935</v>
          </cell>
        </row>
        <row r="45">
          <cell r="AJ45">
            <v>549.9975000000001</v>
          </cell>
        </row>
        <row r="46">
          <cell r="AJ46">
            <v>559.9975</v>
          </cell>
        </row>
        <row r="47">
          <cell r="AJ47">
            <v>125</v>
          </cell>
        </row>
        <row r="48">
          <cell r="AJ48">
            <v>159.99699999999999</v>
          </cell>
        </row>
        <row r="50">
          <cell r="AJ50">
            <v>144.99699999999999</v>
          </cell>
        </row>
        <row r="51">
          <cell r="AJ51">
            <v>156.70000000000002</v>
          </cell>
        </row>
        <row r="52">
          <cell r="AJ52">
            <v>130.0035</v>
          </cell>
        </row>
        <row r="53">
          <cell r="AJ53">
            <v>120.0035</v>
          </cell>
        </row>
        <row r="54">
          <cell r="AJ54">
            <v>125.0035</v>
          </cell>
        </row>
        <row r="55">
          <cell r="AJ55">
            <v>119.9985</v>
          </cell>
        </row>
        <row r="56">
          <cell r="AJ56">
            <v>80.0015</v>
          </cell>
        </row>
        <row r="57">
          <cell r="AJ57">
            <v>79.9965</v>
          </cell>
        </row>
        <row r="58">
          <cell r="AJ58">
            <v>54.9995</v>
          </cell>
        </row>
        <row r="59">
          <cell r="AJ59">
            <v>50.001</v>
          </cell>
        </row>
        <row r="60">
          <cell r="AJ60">
            <v>80.00300000000001</v>
          </cell>
        </row>
        <row r="61">
          <cell r="AJ61">
            <v>79.99799999999999</v>
          </cell>
        </row>
        <row r="63">
          <cell r="AJ63">
            <v>340</v>
          </cell>
        </row>
        <row r="64">
          <cell r="AJ64">
            <v>380</v>
          </cell>
        </row>
        <row r="65">
          <cell r="AJ65">
            <v>394.99850000000004</v>
          </cell>
        </row>
        <row r="66">
          <cell r="AJ66">
            <v>300</v>
          </cell>
        </row>
        <row r="67">
          <cell r="AJ67">
            <v>385</v>
          </cell>
        </row>
        <row r="68">
          <cell r="AJ68">
            <v>450.00000000000006</v>
          </cell>
        </row>
        <row r="69">
          <cell r="AJ69">
            <v>469.99800000000005</v>
          </cell>
        </row>
        <row r="70">
          <cell r="AJ70">
            <v>345.00000000000006</v>
          </cell>
        </row>
        <row r="72">
          <cell r="AJ72">
            <v>379.99850000000004</v>
          </cell>
        </row>
        <row r="73">
          <cell r="AJ73">
            <v>339.99850000000004</v>
          </cell>
        </row>
        <row r="74">
          <cell r="AJ74">
            <v>429.998</v>
          </cell>
        </row>
        <row r="75">
          <cell r="AJ75">
            <v>399.99800000000005</v>
          </cell>
        </row>
        <row r="77">
          <cell r="AJ77">
            <v>594.9975000000001</v>
          </cell>
        </row>
        <row r="80">
          <cell r="AJ80">
            <v>155</v>
          </cell>
        </row>
        <row r="81">
          <cell r="AJ81">
            <v>175</v>
          </cell>
        </row>
        <row r="82">
          <cell r="AJ82">
            <v>200.004</v>
          </cell>
        </row>
        <row r="83">
          <cell r="AJ83">
            <v>214.99599999999998</v>
          </cell>
        </row>
        <row r="84">
          <cell r="AJ84">
            <v>189.999</v>
          </cell>
        </row>
        <row r="85">
          <cell r="AJ85">
            <v>215.00100000000003</v>
          </cell>
        </row>
        <row r="86">
          <cell r="AJ86">
            <v>175</v>
          </cell>
        </row>
        <row r="87">
          <cell r="AJ87">
            <v>190</v>
          </cell>
        </row>
        <row r="88">
          <cell r="AJ88">
            <v>215.00399999999996</v>
          </cell>
        </row>
        <row r="89">
          <cell r="AJ89">
            <v>234.99599999999998</v>
          </cell>
        </row>
        <row r="90">
          <cell r="AJ90">
            <v>219.999</v>
          </cell>
        </row>
        <row r="91">
          <cell r="AJ91">
            <v>230.00099999999998</v>
          </cell>
        </row>
        <row r="92">
          <cell r="AJ92">
            <v>210</v>
          </cell>
        </row>
        <row r="93">
          <cell r="AJ93">
            <v>225</v>
          </cell>
        </row>
        <row r="94">
          <cell r="AJ94">
            <v>235.00400000000002</v>
          </cell>
        </row>
        <row r="95">
          <cell r="AJ95">
            <v>244.996</v>
          </cell>
        </row>
        <row r="96">
          <cell r="AJ96">
            <v>235.00400000000002</v>
          </cell>
        </row>
        <row r="97">
          <cell r="AJ97">
            <v>249.99599999999998</v>
          </cell>
        </row>
        <row r="99">
          <cell r="AJ99" t="e">
            <v>#NAME?</v>
          </cell>
        </row>
        <row r="100">
          <cell r="AJ100">
            <v>270</v>
          </cell>
        </row>
        <row r="101">
          <cell r="AJ101">
            <v>254.99499999999998</v>
          </cell>
        </row>
        <row r="102">
          <cell r="AJ102">
            <v>269.995</v>
          </cell>
        </row>
        <row r="103">
          <cell r="AJ103">
            <v>305</v>
          </cell>
        </row>
        <row r="104">
          <cell r="AJ104">
            <v>289.995</v>
          </cell>
        </row>
        <row r="105">
          <cell r="AJ105" t="e">
            <v>#NAME?</v>
          </cell>
        </row>
        <row r="106">
          <cell r="AJ106">
            <v>340.00000000000006</v>
          </cell>
        </row>
        <row r="107">
          <cell r="AJ107">
            <v>324.995</v>
          </cell>
        </row>
        <row r="108">
          <cell r="AJ108" t="e">
            <v>#NAME?</v>
          </cell>
        </row>
        <row r="109">
          <cell r="AJ109">
            <v>380</v>
          </cell>
        </row>
        <row r="110">
          <cell r="AJ110" t="e">
            <v>#NAME?</v>
          </cell>
        </row>
        <row r="111">
          <cell r="AJ111">
            <v>415.00000000000006</v>
          </cell>
        </row>
        <row r="112">
          <cell r="AJ112">
            <v>394.995</v>
          </cell>
        </row>
        <row r="113">
          <cell r="AJ113" t="e">
            <v>#NAME?</v>
          </cell>
        </row>
        <row r="114">
          <cell r="AJ114">
            <v>445</v>
          </cell>
        </row>
        <row r="115">
          <cell r="AJ115">
            <v>424.995</v>
          </cell>
        </row>
        <row r="116">
          <cell r="AJ116" t="e">
            <v>#NAME?</v>
          </cell>
        </row>
        <row r="117">
          <cell r="AJ117">
            <v>262.81</v>
          </cell>
        </row>
        <row r="118">
          <cell r="AJ118" t="e">
            <v>#NAME?</v>
          </cell>
        </row>
        <row r="119">
          <cell r="AJ119">
            <v>520</v>
          </cell>
        </row>
        <row r="120">
          <cell r="AJ120">
            <v>489.995</v>
          </cell>
        </row>
        <row r="121">
          <cell r="AJ121" t="e">
            <v>#NAME?</v>
          </cell>
        </row>
        <row r="122">
          <cell r="AJ122">
            <v>298.86</v>
          </cell>
        </row>
        <row r="123">
          <cell r="AJ123" t="e">
            <v>#NAME?</v>
          </cell>
        </row>
        <row r="124">
          <cell r="AJ124">
            <v>580</v>
          </cell>
        </row>
        <row r="125">
          <cell r="AJ125">
            <v>544.995</v>
          </cell>
        </row>
        <row r="126">
          <cell r="AJ126" t="e">
            <v>#NAME?</v>
          </cell>
        </row>
        <row r="127">
          <cell r="AJ127">
            <v>334.21000000000004</v>
          </cell>
        </row>
        <row r="128">
          <cell r="AJ128">
            <v>511.04</v>
          </cell>
        </row>
        <row r="129">
          <cell r="AJ129">
            <v>366.86</v>
          </cell>
        </row>
        <row r="130">
          <cell r="AJ130">
            <v>84.86</v>
          </cell>
        </row>
        <row r="131">
          <cell r="AJ131">
            <v>220.00000000000003</v>
          </cell>
        </row>
        <row r="132">
          <cell r="AJ132">
            <v>239.995</v>
          </cell>
        </row>
        <row r="134">
          <cell r="AJ134">
            <v>767.7089999999998</v>
          </cell>
        </row>
        <row r="135">
          <cell r="AJ135">
            <v>951.8539999999999</v>
          </cell>
        </row>
        <row r="136">
          <cell r="AJ136">
            <v>1285.8000000000002</v>
          </cell>
        </row>
        <row r="138">
          <cell r="AJ138">
            <v>335</v>
          </cell>
        </row>
        <row r="139">
          <cell r="AJ139">
            <v>375.002</v>
          </cell>
        </row>
        <row r="140">
          <cell r="AJ140">
            <v>510</v>
          </cell>
        </row>
        <row r="142">
          <cell r="AJ142">
            <v>605</v>
          </cell>
        </row>
        <row r="143">
          <cell r="AJ143">
            <v>684.9979999999999</v>
          </cell>
        </row>
        <row r="144">
          <cell r="AJ144">
            <v>1025</v>
          </cell>
        </row>
        <row r="145">
          <cell r="AJ145">
            <v>919.9990000000001</v>
          </cell>
        </row>
        <row r="146">
          <cell r="AJ146">
            <v>774.9979999999999</v>
          </cell>
        </row>
        <row r="147">
          <cell r="AJ147">
            <v>924.9999999999999</v>
          </cell>
        </row>
        <row r="148">
          <cell r="AJ148">
            <v>1024.998</v>
          </cell>
        </row>
        <row r="149">
          <cell r="AJ149">
            <v>1480</v>
          </cell>
        </row>
        <row r="150">
          <cell r="AJ150">
            <v>1249.9990000000003</v>
          </cell>
        </row>
        <row r="151">
          <cell r="AJ151">
            <v>1079.998</v>
          </cell>
        </row>
        <row r="153">
          <cell r="AJ153">
            <v>914.9989999999999</v>
          </cell>
        </row>
        <row r="154">
          <cell r="AJ154">
            <v>1125.004</v>
          </cell>
        </row>
        <row r="155">
          <cell r="AJ155">
            <v>1534.9999999999998</v>
          </cell>
        </row>
        <row r="157">
          <cell r="AJ157">
            <v>680</v>
          </cell>
        </row>
        <row r="158">
          <cell r="AJ158">
            <v>780.002</v>
          </cell>
        </row>
        <row r="159">
          <cell r="AJ159">
            <v>1070</v>
          </cell>
        </row>
        <row r="171">
          <cell r="AJ171">
            <v>310</v>
          </cell>
        </row>
        <row r="172">
          <cell r="AJ172">
            <v>385.00000000000006</v>
          </cell>
        </row>
        <row r="173">
          <cell r="AJ173">
            <v>535</v>
          </cell>
        </row>
        <row r="174">
          <cell r="AJ174">
            <v>485</v>
          </cell>
        </row>
        <row r="175">
          <cell r="AJ175">
            <v>420</v>
          </cell>
        </row>
        <row r="176">
          <cell r="AJ176">
            <v>355</v>
          </cell>
        </row>
        <row r="177">
          <cell r="AJ177">
            <v>399.99999999999994</v>
          </cell>
        </row>
        <row r="178">
          <cell r="AJ178">
            <v>564.995</v>
          </cell>
        </row>
        <row r="179">
          <cell r="AJ179">
            <v>519.995</v>
          </cell>
        </row>
        <row r="180">
          <cell r="AJ180">
            <v>445</v>
          </cell>
        </row>
        <row r="181">
          <cell r="AJ181">
            <v>780</v>
          </cell>
        </row>
        <row r="182">
          <cell r="AJ182">
            <v>885</v>
          </cell>
        </row>
        <row r="183">
          <cell r="AJ183">
            <v>1265.0000000000002</v>
          </cell>
        </row>
        <row r="184">
          <cell r="AJ184">
            <v>1110.0000000000002</v>
          </cell>
        </row>
        <row r="185">
          <cell r="AJ185">
            <v>945.0000000000001</v>
          </cell>
        </row>
        <row r="186">
          <cell r="AJ186">
            <v>565</v>
          </cell>
        </row>
        <row r="187">
          <cell r="AJ187">
            <v>640</v>
          </cell>
        </row>
        <row r="188">
          <cell r="AJ188">
            <v>900</v>
          </cell>
        </row>
        <row r="189">
          <cell r="AJ189">
            <v>825</v>
          </cell>
        </row>
        <row r="190">
          <cell r="AJ190">
            <v>685</v>
          </cell>
        </row>
        <row r="193">
          <cell r="AJ193">
            <v>540</v>
          </cell>
        </row>
        <row r="194">
          <cell r="AJ194">
            <v>609.998</v>
          </cell>
        </row>
        <row r="195">
          <cell r="AJ195">
            <v>720.0018</v>
          </cell>
        </row>
        <row r="196">
          <cell r="AJ196">
            <v>829.9975000000001</v>
          </cell>
        </row>
        <row r="197">
          <cell r="AJ197">
            <v>650</v>
          </cell>
        </row>
        <row r="198">
          <cell r="AJ198">
            <v>740.0000000000001</v>
          </cell>
        </row>
        <row r="199">
          <cell r="AJ199">
            <v>900.0040000000001</v>
          </cell>
        </row>
        <row r="200">
          <cell r="AJ200">
            <v>1009.995</v>
          </cell>
        </row>
        <row r="201">
          <cell r="AJ201">
            <v>560</v>
          </cell>
        </row>
        <row r="202">
          <cell r="AJ202">
            <v>630</v>
          </cell>
        </row>
        <row r="203">
          <cell r="AJ203">
            <v>760.004</v>
          </cell>
        </row>
        <row r="204">
          <cell r="AJ204">
            <v>879.9950000000001</v>
          </cell>
        </row>
        <row r="205">
          <cell r="AJ205">
            <v>219.997</v>
          </cell>
        </row>
        <row r="206">
          <cell r="AJ206">
            <v>279.997</v>
          </cell>
        </row>
        <row r="207">
          <cell r="AJ207">
            <v>280</v>
          </cell>
        </row>
        <row r="208">
          <cell r="AJ208">
            <v>280</v>
          </cell>
        </row>
        <row r="209">
          <cell r="AJ209">
            <v>195.0035</v>
          </cell>
        </row>
        <row r="210">
          <cell r="AJ210">
            <v>215.00350000000003</v>
          </cell>
        </row>
        <row r="211">
          <cell r="AJ211">
            <v>254.995</v>
          </cell>
        </row>
        <row r="212">
          <cell r="AJ212">
            <v>234.995</v>
          </cell>
        </row>
        <row r="213">
          <cell r="AJ213">
            <v>194.9985</v>
          </cell>
        </row>
        <row r="214">
          <cell r="AJ214">
            <v>270.0035</v>
          </cell>
        </row>
        <row r="215">
          <cell r="AJ215">
            <v>254.995</v>
          </cell>
        </row>
        <row r="216">
          <cell r="AJ216">
            <v>269.995</v>
          </cell>
        </row>
        <row r="219">
          <cell r="AJ219">
            <v>595</v>
          </cell>
        </row>
        <row r="220">
          <cell r="AJ220">
            <v>685</v>
          </cell>
        </row>
        <row r="221">
          <cell r="AJ221">
            <v>769.996</v>
          </cell>
        </row>
        <row r="222">
          <cell r="AJ222">
            <v>929.9999999999999</v>
          </cell>
        </row>
        <row r="223">
          <cell r="AJ223">
            <v>315</v>
          </cell>
        </row>
        <row r="224">
          <cell r="AJ224">
            <v>725</v>
          </cell>
        </row>
        <row r="225">
          <cell r="AJ225">
            <v>835</v>
          </cell>
        </row>
        <row r="226">
          <cell r="AJ226">
            <v>934.996</v>
          </cell>
        </row>
        <row r="227">
          <cell r="AJ227">
            <v>1110</v>
          </cell>
        </row>
        <row r="228">
          <cell r="AJ228">
            <v>385</v>
          </cell>
        </row>
        <row r="229">
          <cell r="AJ229">
            <v>615</v>
          </cell>
        </row>
        <row r="230">
          <cell r="AJ230">
            <v>705</v>
          </cell>
        </row>
        <row r="231">
          <cell r="AJ231">
            <v>859.996</v>
          </cell>
        </row>
        <row r="232">
          <cell r="AJ232">
            <v>930</v>
          </cell>
        </row>
        <row r="233">
          <cell r="AJ233">
            <v>224</v>
          </cell>
        </row>
        <row r="234">
          <cell r="AJ234">
            <v>325</v>
          </cell>
        </row>
        <row r="235">
          <cell r="AJ235">
            <v>355</v>
          </cell>
        </row>
        <row r="236">
          <cell r="AJ236">
            <v>430</v>
          </cell>
        </row>
        <row r="237">
          <cell r="AJ237">
            <v>270</v>
          </cell>
        </row>
        <row r="238">
          <cell r="AJ238">
            <v>310</v>
          </cell>
        </row>
        <row r="239">
          <cell r="AJ239">
            <v>340</v>
          </cell>
        </row>
        <row r="240">
          <cell r="AJ240">
            <v>400</v>
          </cell>
        </row>
        <row r="241">
          <cell r="AJ241">
            <v>245</v>
          </cell>
        </row>
        <row r="242">
          <cell r="AJ242">
            <v>310</v>
          </cell>
        </row>
        <row r="243">
          <cell r="AJ243">
            <v>340</v>
          </cell>
        </row>
        <row r="244">
          <cell r="AJ244">
            <v>400</v>
          </cell>
        </row>
        <row r="245">
          <cell r="AJ245">
            <v>235</v>
          </cell>
        </row>
        <row r="246">
          <cell r="AJ246">
            <v>380</v>
          </cell>
        </row>
        <row r="247">
          <cell r="AJ247">
            <v>430</v>
          </cell>
        </row>
        <row r="248">
          <cell r="AJ248">
            <v>529.996</v>
          </cell>
        </row>
        <row r="249">
          <cell r="AJ249">
            <v>580</v>
          </cell>
        </row>
        <row r="250">
          <cell r="AJ250">
            <v>320</v>
          </cell>
        </row>
        <row r="251">
          <cell r="AJ251">
            <v>600</v>
          </cell>
        </row>
        <row r="252">
          <cell r="AJ252">
            <v>695</v>
          </cell>
        </row>
        <row r="253">
          <cell r="AJ253">
            <v>809.996</v>
          </cell>
        </row>
        <row r="254">
          <cell r="AJ254">
            <v>970</v>
          </cell>
        </row>
        <row r="255">
          <cell r="AJ255">
            <v>439.99999999999994</v>
          </cell>
        </row>
        <row r="258">
          <cell r="AJ258">
            <v>630</v>
          </cell>
        </row>
        <row r="259">
          <cell r="AJ259">
            <v>689.998</v>
          </cell>
        </row>
        <row r="260">
          <cell r="AJ260">
            <v>750.0018</v>
          </cell>
        </row>
        <row r="261">
          <cell r="AJ261">
            <v>834.9975000000001</v>
          </cell>
        </row>
        <row r="262">
          <cell r="AJ262">
            <v>740</v>
          </cell>
        </row>
        <row r="263">
          <cell r="AJ263">
            <v>820</v>
          </cell>
        </row>
        <row r="264">
          <cell r="AJ264">
            <v>895.0040000000001</v>
          </cell>
        </row>
        <row r="265">
          <cell r="AJ265">
            <v>1014.995</v>
          </cell>
        </row>
        <row r="266">
          <cell r="AJ266">
            <v>600</v>
          </cell>
        </row>
        <row r="267">
          <cell r="AJ267">
            <v>650</v>
          </cell>
        </row>
        <row r="268">
          <cell r="AJ268">
            <v>705.004</v>
          </cell>
        </row>
        <row r="269">
          <cell r="AJ269">
            <v>779.9949999999999</v>
          </cell>
        </row>
        <row r="270">
          <cell r="AJ270">
            <v>179.99699999999999</v>
          </cell>
        </row>
        <row r="271">
          <cell r="AJ271">
            <v>299.99699999999996</v>
          </cell>
        </row>
        <row r="272">
          <cell r="AJ272">
            <v>350</v>
          </cell>
        </row>
        <row r="273">
          <cell r="AJ273">
            <v>300</v>
          </cell>
        </row>
        <row r="274">
          <cell r="AJ274">
            <v>200.0035</v>
          </cell>
        </row>
        <row r="275">
          <cell r="AJ275">
            <v>280.0035</v>
          </cell>
        </row>
        <row r="276">
          <cell r="AJ276">
            <v>329.995</v>
          </cell>
        </row>
        <row r="277">
          <cell r="AJ277">
            <v>279.995</v>
          </cell>
        </row>
        <row r="278">
          <cell r="AJ278">
            <v>170.00349999999997</v>
          </cell>
        </row>
        <row r="279">
          <cell r="AJ279">
            <v>280.0035</v>
          </cell>
        </row>
        <row r="280">
          <cell r="AJ280">
            <v>329.995</v>
          </cell>
        </row>
        <row r="281">
          <cell r="AJ281">
            <v>279.995</v>
          </cell>
        </row>
        <row r="284">
          <cell r="AJ284">
            <v>179.99999999999997</v>
          </cell>
        </row>
        <row r="285">
          <cell r="AJ285">
            <v>229.99999999999997</v>
          </cell>
        </row>
        <row r="286">
          <cell r="AJ286">
            <v>349.996</v>
          </cell>
        </row>
        <row r="287">
          <cell r="AJ287">
            <v>420</v>
          </cell>
        </row>
        <row r="288">
          <cell r="AJ288">
            <v>190</v>
          </cell>
        </row>
        <row r="289">
          <cell r="AJ289">
            <v>600</v>
          </cell>
        </row>
        <row r="290">
          <cell r="AJ290">
            <v>690</v>
          </cell>
        </row>
        <row r="291">
          <cell r="AJ291">
            <v>755</v>
          </cell>
        </row>
        <row r="292">
          <cell r="AJ292">
            <v>885</v>
          </cell>
        </row>
        <row r="293">
          <cell r="AJ293">
            <v>350</v>
          </cell>
        </row>
        <row r="296">
          <cell r="AJ296">
            <v>520</v>
          </cell>
        </row>
        <row r="297">
          <cell r="AJ297">
            <v>595</v>
          </cell>
        </row>
        <row r="298">
          <cell r="AJ298">
            <v>845.0000000000001</v>
          </cell>
        </row>
        <row r="299">
          <cell r="AJ299">
            <v>770.0000000000001</v>
          </cell>
        </row>
        <row r="300">
          <cell r="AJ300">
            <v>660</v>
          </cell>
        </row>
        <row r="301">
          <cell r="AJ301">
            <v>900</v>
          </cell>
        </row>
        <row r="302">
          <cell r="AJ302">
            <v>1030</v>
          </cell>
        </row>
        <row r="303">
          <cell r="AJ303">
            <v>1480</v>
          </cell>
        </row>
        <row r="304">
          <cell r="AJ304">
            <v>1335</v>
          </cell>
        </row>
        <row r="305">
          <cell r="AJ305">
            <v>1140</v>
          </cell>
        </row>
        <row r="306">
          <cell r="AJ306">
            <v>195</v>
          </cell>
        </row>
        <row r="307">
          <cell r="AJ307">
            <v>225</v>
          </cell>
        </row>
        <row r="308">
          <cell r="AJ308">
            <v>345</v>
          </cell>
        </row>
        <row r="309">
          <cell r="AJ309">
            <v>300</v>
          </cell>
        </row>
        <row r="310">
          <cell r="AJ310">
            <v>250</v>
          </cell>
        </row>
        <row r="312">
          <cell r="AJ312">
            <v>18</v>
          </cell>
        </row>
        <row r="343">
          <cell r="AJ343">
            <v>310</v>
          </cell>
        </row>
        <row r="344">
          <cell r="AJ344">
            <v>349.995</v>
          </cell>
        </row>
        <row r="345">
          <cell r="AJ345">
            <v>359.995</v>
          </cell>
        </row>
        <row r="346">
          <cell r="AJ346">
            <v>409.995</v>
          </cell>
        </row>
        <row r="347">
          <cell r="AJ347">
            <v>429.995</v>
          </cell>
        </row>
        <row r="348">
          <cell r="AJ348">
            <v>469.995</v>
          </cell>
        </row>
        <row r="349">
          <cell r="AJ349">
            <v>489.995</v>
          </cell>
        </row>
        <row r="350">
          <cell r="AJ350">
            <v>550</v>
          </cell>
        </row>
        <row r="351">
          <cell r="AJ351">
            <v>580</v>
          </cell>
        </row>
        <row r="352">
          <cell r="AJ352">
            <v>619.995</v>
          </cell>
        </row>
        <row r="353">
          <cell r="AJ353">
            <v>649.995</v>
          </cell>
        </row>
        <row r="354">
          <cell r="AJ354">
            <v>699.9950000000001</v>
          </cell>
        </row>
        <row r="355">
          <cell r="AJ355">
            <v>729.9950000000001</v>
          </cell>
        </row>
        <row r="356">
          <cell r="AJ356">
            <v>760</v>
          </cell>
        </row>
        <row r="357">
          <cell r="AJ357">
            <v>790</v>
          </cell>
        </row>
        <row r="358">
          <cell r="AJ358">
            <v>869.995</v>
          </cell>
        </row>
        <row r="359">
          <cell r="AJ359">
            <v>899.995</v>
          </cell>
        </row>
        <row r="360">
          <cell r="AJ360">
            <v>960</v>
          </cell>
        </row>
        <row r="361">
          <cell r="AJ361">
            <v>1010</v>
          </cell>
        </row>
        <row r="362">
          <cell r="AJ362">
            <v>1099.995</v>
          </cell>
        </row>
        <row r="363">
          <cell r="AJ363">
            <v>1159.995</v>
          </cell>
        </row>
        <row r="364">
          <cell r="AJ364">
            <v>1220</v>
          </cell>
        </row>
        <row r="365">
          <cell r="AJ365">
            <v>1280</v>
          </cell>
        </row>
        <row r="366">
          <cell r="AJ366">
            <v>1380</v>
          </cell>
        </row>
        <row r="367">
          <cell r="AJ367">
            <v>1480</v>
          </cell>
        </row>
        <row r="368">
          <cell r="AJ368">
            <v>280</v>
          </cell>
        </row>
        <row r="370">
          <cell r="AJ370">
            <v>250</v>
          </cell>
        </row>
        <row r="372">
          <cell r="AJ372">
            <v>449.99850000000004</v>
          </cell>
        </row>
        <row r="373">
          <cell r="AJ373">
            <v>529.998</v>
          </cell>
        </row>
        <row r="374">
          <cell r="AJ374">
            <v>585.0035</v>
          </cell>
        </row>
        <row r="375">
          <cell r="AJ375">
            <v>754.9975</v>
          </cell>
        </row>
        <row r="377">
          <cell r="AJ377">
            <v>474.99850000000004</v>
          </cell>
        </row>
        <row r="378">
          <cell r="AJ378">
            <v>554.998</v>
          </cell>
        </row>
        <row r="379">
          <cell r="AJ379">
            <v>644.998</v>
          </cell>
        </row>
        <row r="380">
          <cell r="AJ380">
            <v>754.9975000000001</v>
          </cell>
        </row>
        <row r="382">
          <cell r="AJ382">
            <v>615</v>
          </cell>
        </row>
        <row r="383">
          <cell r="AJ383">
            <v>705</v>
          </cell>
        </row>
        <row r="384">
          <cell r="AJ384">
            <v>799.996</v>
          </cell>
        </row>
        <row r="385">
          <cell r="AJ385">
            <v>929.9999999999999</v>
          </cell>
        </row>
        <row r="386">
          <cell r="AJ386">
            <v>470</v>
          </cell>
        </row>
        <row r="388">
          <cell r="AJ388">
            <v>445</v>
          </cell>
        </row>
        <row r="389">
          <cell r="AJ389">
            <v>494.99800000000005</v>
          </cell>
        </row>
        <row r="390">
          <cell r="AJ390">
            <v>590.0018</v>
          </cell>
        </row>
        <row r="391">
          <cell r="AJ391">
            <v>674.9975000000001</v>
          </cell>
        </row>
        <row r="393">
          <cell r="AJ393">
            <v>640</v>
          </cell>
        </row>
        <row r="394">
          <cell r="AJ394">
            <v>725.0000000000001</v>
          </cell>
        </row>
        <row r="395">
          <cell r="AJ395">
            <v>799.996</v>
          </cell>
        </row>
        <row r="396">
          <cell r="AJ396">
            <v>914.9999999999999</v>
          </cell>
        </row>
        <row r="398">
          <cell r="AJ398">
            <v>590</v>
          </cell>
        </row>
        <row r="399">
          <cell r="AJ399">
            <v>679.9979999999999</v>
          </cell>
        </row>
        <row r="400">
          <cell r="AJ400">
            <v>800.0018</v>
          </cell>
        </row>
        <row r="401">
          <cell r="AJ401">
            <v>929.9975000000001</v>
          </cell>
        </row>
        <row r="403">
          <cell r="AJ403">
            <v>325</v>
          </cell>
        </row>
        <row r="404">
          <cell r="AJ404">
            <v>365</v>
          </cell>
        </row>
        <row r="406">
          <cell r="AJ406">
            <v>180</v>
          </cell>
        </row>
        <row r="407">
          <cell r="AJ407">
            <v>120</v>
          </cell>
        </row>
        <row r="409">
          <cell r="AJ409">
            <v>485</v>
          </cell>
        </row>
        <row r="410">
          <cell r="AJ410">
            <v>555</v>
          </cell>
        </row>
        <row r="411">
          <cell r="AJ411">
            <v>624.996</v>
          </cell>
        </row>
        <row r="412">
          <cell r="AJ412">
            <v>755</v>
          </cell>
        </row>
        <row r="413">
          <cell r="AJ413">
            <v>265</v>
          </cell>
        </row>
        <row r="415">
          <cell r="AJ415">
            <v>605</v>
          </cell>
        </row>
        <row r="416">
          <cell r="AJ416">
            <v>704.998</v>
          </cell>
        </row>
        <row r="419">
          <cell r="AJ419">
            <v>505</v>
          </cell>
        </row>
        <row r="420">
          <cell r="AJ420">
            <v>604.998</v>
          </cell>
        </row>
        <row r="423">
          <cell r="AJ423">
            <v>749.9999999999999</v>
          </cell>
        </row>
        <row r="424">
          <cell r="AJ424">
            <v>854.998</v>
          </cell>
        </row>
        <row r="427">
          <cell r="AJ427">
            <v>700</v>
          </cell>
        </row>
        <row r="428">
          <cell r="AJ428">
            <v>804.998</v>
          </cell>
        </row>
        <row r="432">
          <cell r="AJ432">
            <v>230</v>
          </cell>
        </row>
        <row r="433">
          <cell r="AJ433">
            <v>260</v>
          </cell>
        </row>
        <row r="434">
          <cell r="AJ434">
            <v>394.996</v>
          </cell>
        </row>
        <row r="435">
          <cell r="AJ435">
            <v>430</v>
          </cell>
        </row>
        <row r="437">
          <cell r="AJ437">
            <v>225</v>
          </cell>
        </row>
        <row r="438">
          <cell r="AJ438">
            <v>255</v>
          </cell>
        </row>
        <row r="439">
          <cell r="AJ439">
            <v>320</v>
          </cell>
        </row>
        <row r="440">
          <cell r="AJ440">
            <v>360</v>
          </cell>
        </row>
        <row r="442">
          <cell r="AJ442">
            <v>355</v>
          </cell>
        </row>
        <row r="443">
          <cell r="AJ443">
            <v>390</v>
          </cell>
        </row>
        <row r="444">
          <cell r="AJ444">
            <v>21</v>
          </cell>
        </row>
        <row r="445">
          <cell r="AJ445">
            <v>21</v>
          </cell>
        </row>
        <row r="446">
          <cell r="AJ446">
            <v>21</v>
          </cell>
        </row>
        <row r="448">
          <cell r="AJ448">
            <v>190</v>
          </cell>
        </row>
        <row r="449">
          <cell r="AJ449">
            <v>175</v>
          </cell>
        </row>
        <row r="450">
          <cell r="AJ450">
            <v>175</v>
          </cell>
        </row>
        <row r="456">
          <cell r="AJ456">
            <v>590</v>
          </cell>
        </row>
        <row r="457">
          <cell r="AJ457">
            <v>675</v>
          </cell>
        </row>
        <row r="458">
          <cell r="AJ458">
            <v>739.9960000000001</v>
          </cell>
        </row>
        <row r="459">
          <cell r="AJ459">
            <v>820</v>
          </cell>
        </row>
        <row r="461">
          <cell r="AJ461">
            <v>550</v>
          </cell>
        </row>
        <row r="462">
          <cell r="AJ462">
            <v>650</v>
          </cell>
        </row>
        <row r="463">
          <cell r="AJ463">
            <v>820</v>
          </cell>
        </row>
        <row r="464">
          <cell r="AJ464">
            <v>880</v>
          </cell>
        </row>
        <row r="466">
          <cell r="AJ466">
            <v>640</v>
          </cell>
        </row>
        <row r="467">
          <cell r="AJ467">
            <v>725</v>
          </cell>
        </row>
        <row r="468">
          <cell r="AJ468">
            <v>799.996</v>
          </cell>
        </row>
        <row r="469">
          <cell r="AJ469">
            <v>915</v>
          </cell>
        </row>
        <row r="471">
          <cell r="AJ471">
            <v>390</v>
          </cell>
        </row>
        <row r="472">
          <cell r="AJ472">
            <v>430</v>
          </cell>
        </row>
        <row r="473">
          <cell r="AJ473">
            <v>584.996</v>
          </cell>
        </row>
        <row r="474">
          <cell r="AJ474">
            <v>655</v>
          </cell>
        </row>
        <row r="476">
          <cell r="AJ476">
            <v>205</v>
          </cell>
        </row>
        <row r="477">
          <cell r="AJ477">
            <v>249.99999999999997</v>
          </cell>
        </row>
        <row r="478">
          <cell r="AJ478">
            <v>310</v>
          </cell>
        </row>
        <row r="479">
          <cell r="AJ479">
            <v>70</v>
          </cell>
        </row>
        <row r="481">
          <cell r="AJ481">
            <v>335</v>
          </cell>
        </row>
        <row r="482">
          <cell r="AJ482">
            <v>390</v>
          </cell>
        </row>
        <row r="486">
          <cell r="AJ486">
            <v>269.99699999999996</v>
          </cell>
        </row>
        <row r="489">
          <cell r="AJ489">
            <v>799.995</v>
          </cell>
        </row>
        <row r="490">
          <cell r="AJ490">
            <v>849.995</v>
          </cell>
        </row>
        <row r="491">
          <cell r="AJ491">
            <v>879.995</v>
          </cell>
        </row>
        <row r="492">
          <cell r="AJ492">
            <v>970</v>
          </cell>
        </row>
        <row r="493">
          <cell r="AJ493">
            <v>1039.9950000000001</v>
          </cell>
        </row>
        <row r="494">
          <cell r="AJ494">
            <v>1109.995</v>
          </cell>
        </row>
        <row r="495">
          <cell r="AJ495">
            <v>1279.995</v>
          </cell>
        </row>
        <row r="496">
          <cell r="AJ496">
            <v>1409.995</v>
          </cell>
        </row>
        <row r="497">
          <cell r="AJ497">
            <v>1549.995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K799"/>
  <sheetViews>
    <sheetView tabSelected="1" zoomScale="89" zoomScaleNormal="89" zoomScalePageLayoutView="0" workbookViewId="0" topLeftCell="A1">
      <pane ySplit="2160" topLeftCell="A765" activePane="bottomLeft" state="split"/>
      <selection pane="topLeft" activeCell="A5" sqref="A5:F6"/>
      <selection pane="bottomLeft" activeCell="D770" sqref="D770:F770"/>
    </sheetView>
  </sheetViews>
  <sheetFormatPr defaultColWidth="9.00390625" defaultRowHeight="12.75"/>
  <cols>
    <col min="1" max="1" width="4.125" style="0" customWidth="1"/>
    <col min="2" max="2" width="50.625" style="7" customWidth="1"/>
    <col min="3" max="3" width="0.12890625" style="8" customWidth="1"/>
    <col min="4" max="4" width="23.875" style="25" customWidth="1"/>
    <col min="5" max="5" width="32.375" style="8" bestFit="1" customWidth="1"/>
    <col min="6" max="6" width="16.625" style="1" customWidth="1"/>
    <col min="7" max="7" width="0.12890625" style="44" hidden="1" customWidth="1"/>
    <col min="8" max="8" width="11.00390625" style="0" hidden="1" customWidth="1"/>
  </cols>
  <sheetData>
    <row r="1" spans="1:7" ht="24.75" customHeight="1">
      <c r="A1" s="55" t="s">
        <v>17</v>
      </c>
      <c r="B1" s="55"/>
      <c r="C1" s="55"/>
      <c r="D1" s="55"/>
      <c r="E1" s="55"/>
      <c r="F1" s="55"/>
      <c r="G1" s="41"/>
    </row>
    <row r="2" spans="1:7" ht="9" customHeight="1">
      <c r="A2" s="55"/>
      <c r="B2" s="55"/>
      <c r="C2" s="55"/>
      <c r="D2" s="55"/>
      <c r="E2" s="55"/>
      <c r="F2" s="55"/>
      <c r="G2" s="41"/>
    </row>
    <row r="3" spans="1:7" ht="12.75" customHeight="1">
      <c r="A3" s="56" t="s">
        <v>14</v>
      </c>
      <c r="B3" s="56"/>
      <c r="C3" s="56"/>
      <c r="D3" s="56"/>
      <c r="E3" s="56"/>
      <c r="F3" s="56"/>
      <c r="G3" s="34"/>
    </row>
    <row r="4" spans="1:7" ht="12.75" customHeight="1">
      <c r="A4" s="56"/>
      <c r="B4" s="56"/>
      <c r="C4" s="56"/>
      <c r="D4" s="56"/>
      <c r="E4" s="56"/>
      <c r="F4" s="56"/>
      <c r="G4" s="34"/>
    </row>
    <row r="5" spans="1:8" ht="18" customHeight="1">
      <c r="A5" s="57">
        <v>41149</v>
      </c>
      <c r="B5" s="57"/>
      <c r="C5" s="57"/>
      <c r="D5" s="57"/>
      <c r="E5" s="57"/>
      <c r="F5" s="57"/>
      <c r="G5" s="42" t="s">
        <v>245</v>
      </c>
      <c r="H5" s="20"/>
    </row>
    <row r="6" spans="1:8" ht="18.75" customHeight="1">
      <c r="A6" s="57"/>
      <c r="B6" s="57"/>
      <c r="C6" s="57"/>
      <c r="D6" s="57"/>
      <c r="E6" s="57"/>
      <c r="F6" s="57"/>
      <c r="G6" s="43" t="s">
        <v>181</v>
      </c>
      <c r="H6" s="6" t="s">
        <v>247</v>
      </c>
    </row>
    <row r="7" spans="1:8" ht="12.75">
      <c r="A7" t="s">
        <v>3</v>
      </c>
      <c r="B7" s="5" t="s">
        <v>0</v>
      </c>
      <c r="C7" s="22" t="s">
        <v>33</v>
      </c>
      <c r="D7" s="28" t="s">
        <v>1</v>
      </c>
      <c r="E7" s="5" t="s">
        <v>38</v>
      </c>
      <c r="F7" s="6" t="s">
        <v>246</v>
      </c>
      <c r="G7" s="42" t="s">
        <v>122</v>
      </c>
      <c r="H7" s="6" t="s">
        <v>248</v>
      </c>
    </row>
    <row r="8" spans="2:3" ht="15">
      <c r="B8" s="12" t="s">
        <v>160</v>
      </c>
      <c r="C8" s="23"/>
    </row>
    <row r="9" spans="2:7" s="18" customFormat="1" ht="12.75" hidden="1">
      <c r="B9" s="18" t="s">
        <v>64</v>
      </c>
      <c r="C9" s="19" t="s">
        <v>144</v>
      </c>
      <c r="D9" s="24" t="s">
        <v>65</v>
      </c>
      <c r="E9" s="19" t="s">
        <v>66</v>
      </c>
      <c r="F9" s="4" t="e">
        <f>SUM('[1]Параметр себист изделия и сырья'!AJ99)</f>
        <v>#NAME?</v>
      </c>
      <c r="G9" s="45"/>
    </row>
    <row r="10" spans="2:8" ht="12.75">
      <c r="B10" s="9" t="s">
        <v>64</v>
      </c>
      <c r="C10" s="19" t="s">
        <v>144</v>
      </c>
      <c r="D10" s="29" t="s">
        <v>13</v>
      </c>
      <c r="E10" s="3" t="s">
        <v>184</v>
      </c>
      <c r="F10" s="4">
        <f>SUM('[1]Параметр себист изделия и сырья'!AJ100)</f>
        <v>270</v>
      </c>
      <c r="G10" s="37">
        <f>F10+25</f>
        <v>295</v>
      </c>
      <c r="H10" s="37">
        <f>F10-5</f>
        <v>265</v>
      </c>
    </row>
    <row r="11" spans="2:8" ht="12.75">
      <c r="B11" s="9" t="s">
        <v>64</v>
      </c>
      <c r="C11" s="19" t="s">
        <v>144</v>
      </c>
      <c r="D11" s="29" t="s">
        <v>13</v>
      </c>
      <c r="E11" s="10" t="s">
        <v>67</v>
      </c>
      <c r="F11" s="4">
        <f>SUM('[1]Параметр себист изделия и сырья'!AJ101)</f>
        <v>254.99499999999998</v>
      </c>
      <c r="G11" s="37">
        <f aca="true" t="shared" si="0" ref="G11:G43">F11+25</f>
        <v>279.995</v>
      </c>
      <c r="H11" s="37">
        <f aca="true" t="shared" si="1" ref="H11:H43">F11-5</f>
        <v>249.99499999999998</v>
      </c>
    </row>
    <row r="12" spans="2:8" s="16" customFormat="1" ht="12.75">
      <c r="B12" s="16" t="s">
        <v>64</v>
      </c>
      <c r="C12" s="19" t="s">
        <v>144</v>
      </c>
      <c r="D12" s="30" t="s">
        <v>68</v>
      </c>
      <c r="E12" s="3" t="s">
        <v>183</v>
      </c>
      <c r="F12" s="4">
        <f>SUM('[1]Параметр себист изделия и сырья'!AJ102)</f>
        <v>269.995</v>
      </c>
      <c r="G12" s="37">
        <f t="shared" si="0"/>
        <v>294.995</v>
      </c>
      <c r="H12" s="37">
        <f t="shared" si="1"/>
        <v>264.995</v>
      </c>
    </row>
    <row r="13" spans="2:8" ht="12.75">
      <c r="B13" s="9" t="s">
        <v>64</v>
      </c>
      <c r="C13" s="19" t="s">
        <v>144</v>
      </c>
      <c r="D13" s="29" t="s">
        <v>15</v>
      </c>
      <c r="E13" s="3" t="s">
        <v>183</v>
      </c>
      <c r="F13" s="4">
        <f>SUM('[1]Параметр себист изделия и сырья'!AJ103)</f>
        <v>305</v>
      </c>
      <c r="G13" s="37">
        <f t="shared" si="0"/>
        <v>330</v>
      </c>
      <c r="H13" s="37">
        <f t="shared" si="1"/>
        <v>300</v>
      </c>
    </row>
    <row r="14" spans="2:8" ht="12" customHeight="1">
      <c r="B14" s="9" t="s">
        <v>64</v>
      </c>
      <c r="C14" s="19" t="s">
        <v>144</v>
      </c>
      <c r="D14" s="29" t="s">
        <v>15</v>
      </c>
      <c r="E14" s="10" t="s">
        <v>67</v>
      </c>
      <c r="F14" s="4">
        <f>SUM('[1]Параметр себист изделия и сырья'!AJ104)</f>
        <v>289.995</v>
      </c>
      <c r="G14" s="37">
        <f t="shared" si="0"/>
        <v>314.995</v>
      </c>
      <c r="H14" s="37">
        <f t="shared" si="1"/>
        <v>284.995</v>
      </c>
    </row>
    <row r="15" spans="2:8" s="18" customFormat="1" ht="12.75" hidden="1">
      <c r="B15" s="18" t="s">
        <v>64</v>
      </c>
      <c r="C15" s="19" t="s">
        <v>144</v>
      </c>
      <c r="D15" s="24" t="s">
        <v>69</v>
      </c>
      <c r="E15" s="19" t="s">
        <v>66</v>
      </c>
      <c r="F15" s="4" t="e">
        <f>SUM('[1]Параметр себист изделия и сырья'!AJ105)</f>
        <v>#NAME?</v>
      </c>
      <c r="G15" s="37" t="e">
        <f t="shared" si="0"/>
        <v>#NAME?</v>
      </c>
      <c r="H15" s="37" t="e">
        <f t="shared" si="1"/>
        <v>#NAME?</v>
      </c>
    </row>
    <row r="16" spans="2:8" ht="12.75">
      <c r="B16" s="9" t="s">
        <v>64</v>
      </c>
      <c r="C16" s="19" t="s">
        <v>144</v>
      </c>
      <c r="D16" s="29" t="s">
        <v>7</v>
      </c>
      <c r="E16" s="10" t="s">
        <v>183</v>
      </c>
      <c r="F16" s="4">
        <f>SUM('[1]Параметр себист изделия и сырья'!AJ106)</f>
        <v>340.00000000000006</v>
      </c>
      <c r="G16" s="37">
        <f t="shared" si="0"/>
        <v>365.00000000000006</v>
      </c>
      <c r="H16" s="37">
        <f t="shared" si="1"/>
        <v>335.00000000000006</v>
      </c>
    </row>
    <row r="17" spans="2:8" ht="12" customHeight="1">
      <c r="B17" s="9" t="s">
        <v>64</v>
      </c>
      <c r="C17" s="19" t="s">
        <v>144</v>
      </c>
      <c r="D17" s="29" t="s">
        <v>7</v>
      </c>
      <c r="E17" s="10" t="s">
        <v>67</v>
      </c>
      <c r="F17" s="4">
        <f>SUM('[1]Параметр себист изделия и сырья'!AJ107)</f>
        <v>324.995</v>
      </c>
      <c r="G17" s="37">
        <f t="shared" si="0"/>
        <v>349.995</v>
      </c>
      <c r="H17" s="37">
        <f t="shared" si="1"/>
        <v>319.995</v>
      </c>
    </row>
    <row r="18" spans="2:8" s="18" customFormat="1" ht="12.75" hidden="1">
      <c r="B18" s="18" t="s">
        <v>64</v>
      </c>
      <c r="C18" s="19" t="s">
        <v>144</v>
      </c>
      <c r="D18" s="24" t="s">
        <v>29</v>
      </c>
      <c r="E18" s="19" t="s">
        <v>66</v>
      </c>
      <c r="F18" s="4" t="e">
        <f>SUM('[1]Параметр себист изделия и сырья'!AJ108)</f>
        <v>#NAME?</v>
      </c>
      <c r="G18" s="37" t="e">
        <f t="shared" si="0"/>
        <v>#NAME?</v>
      </c>
      <c r="H18" s="37" t="e">
        <f t="shared" si="1"/>
        <v>#NAME?</v>
      </c>
    </row>
    <row r="19" spans="2:8" s="16" customFormat="1" ht="12.75" hidden="1">
      <c r="B19" s="16" t="s">
        <v>64</v>
      </c>
      <c r="C19" s="19" t="s">
        <v>144</v>
      </c>
      <c r="D19" s="30" t="s">
        <v>70</v>
      </c>
      <c r="E19" s="3" t="s">
        <v>177</v>
      </c>
      <c r="F19" s="4">
        <f>SUM('[1]Параметр себист изделия и сырья'!AJ109)</f>
        <v>380</v>
      </c>
      <c r="G19" s="37">
        <f t="shared" si="0"/>
        <v>405</v>
      </c>
      <c r="H19" s="37">
        <f t="shared" si="1"/>
        <v>375</v>
      </c>
    </row>
    <row r="20" spans="2:8" s="18" customFormat="1" ht="12.75" hidden="1">
      <c r="B20" s="18" t="s">
        <v>64</v>
      </c>
      <c r="C20" s="19" t="s">
        <v>144</v>
      </c>
      <c r="D20" s="24" t="s">
        <v>71</v>
      </c>
      <c r="E20" s="19" t="s">
        <v>66</v>
      </c>
      <c r="F20" s="4" t="e">
        <f>SUM('[1]Параметр себист изделия и сырья'!AJ110)</f>
        <v>#NAME?</v>
      </c>
      <c r="G20" s="37" t="e">
        <f t="shared" si="0"/>
        <v>#NAME?</v>
      </c>
      <c r="H20" s="37" t="e">
        <f t="shared" si="1"/>
        <v>#NAME?</v>
      </c>
    </row>
    <row r="21" spans="2:8" ht="0.75" customHeight="1">
      <c r="B21" s="9" t="s">
        <v>64</v>
      </c>
      <c r="C21" s="19" t="s">
        <v>144</v>
      </c>
      <c r="D21" s="29" t="s">
        <v>26</v>
      </c>
      <c r="E21" s="10" t="s">
        <v>66</v>
      </c>
      <c r="F21" s="4">
        <f>SUM('[1]Параметр себист изделия и сырья'!AJ111)</f>
        <v>415.00000000000006</v>
      </c>
      <c r="G21" s="37">
        <f t="shared" si="0"/>
        <v>440.00000000000006</v>
      </c>
      <c r="H21" s="37">
        <f t="shared" si="1"/>
        <v>410.00000000000006</v>
      </c>
    </row>
    <row r="22" spans="2:8" ht="12.75">
      <c r="B22" s="9" t="s">
        <v>64</v>
      </c>
      <c r="C22" s="19" t="s">
        <v>144</v>
      </c>
      <c r="D22" s="29" t="s">
        <v>26</v>
      </c>
      <c r="E22" s="10" t="s">
        <v>67</v>
      </c>
      <c r="F22" s="4">
        <f>SUM('[1]Параметр себист изделия и сырья'!AJ112)</f>
        <v>394.995</v>
      </c>
      <c r="G22" s="37">
        <f t="shared" si="0"/>
        <v>419.995</v>
      </c>
      <c r="H22" s="37">
        <f t="shared" si="1"/>
        <v>389.995</v>
      </c>
    </row>
    <row r="23" spans="2:8" s="18" customFormat="1" ht="12.75" hidden="1">
      <c r="B23" s="18" t="s">
        <v>64</v>
      </c>
      <c r="C23" s="19" t="s">
        <v>144</v>
      </c>
      <c r="D23" s="24" t="s">
        <v>72</v>
      </c>
      <c r="E23" s="19" t="s">
        <v>66</v>
      </c>
      <c r="F23" s="4" t="e">
        <f>SUM('[1]Параметр себист изделия и сырья'!AJ113)</f>
        <v>#NAME?</v>
      </c>
      <c r="G23" s="37" t="e">
        <f t="shared" si="0"/>
        <v>#NAME?</v>
      </c>
      <c r="H23" s="37" t="e">
        <f t="shared" si="1"/>
        <v>#NAME?</v>
      </c>
    </row>
    <row r="24" spans="2:8" ht="12.75" hidden="1">
      <c r="B24" s="9" t="s">
        <v>64</v>
      </c>
      <c r="C24" s="19" t="s">
        <v>144</v>
      </c>
      <c r="D24" s="29" t="s">
        <v>4</v>
      </c>
      <c r="E24" s="10" t="s">
        <v>66</v>
      </c>
      <c r="F24" s="4">
        <f>SUM('[1]Параметр себист изделия и сырья'!AJ114)</f>
        <v>445</v>
      </c>
      <c r="G24" s="37">
        <f t="shared" si="0"/>
        <v>470</v>
      </c>
      <c r="H24" s="37">
        <f t="shared" si="1"/>
        <v>440</v>
      </c>
    </row>
    <row r="25" spans="2:8" ht="12.75">
      <c r="B25" s="9" t="s">
        <v>64</v>
      </c>
      <c r="C25" s="19" t="s">
        <v>144</v>
      </c>
      <c r="D25" s="29" t="s">
        <v>4</v>
      </c>
      <c r="E25" s="10" t="s">
        <v>67</v>
      </c>
      <c r="F25" s="4">
        <f>SUM('[1]Параметр себист изделия и сырья'!AJ115)</f>
        <v>424.995</v>
      </c>
      <c r="G25" s="37">
        <f t="shared" si="0"/>
        <v>449.995</v>
      </c>
      <c r="H25" s="37">
        <f t="shared" si="1"/>
        <v>419.995</v>
      </c>
    </row>
    <row r="26" spans="2:8" s="18" customFormat="1" ht="12.75" hidden="1">
      <c r="B26" s="18" t="s">
        <v>64</v>
      </c>
      <c r="C26" s="19" t="s">
        <v>144</v>
      </c>
      <c r="D26" s="24" t="s">
        <v>73</v>
      </c>
      <c r="E26" s="19" t="s">
        <v>66</v>
      </c>
      <c r="F26" s="4" t="e">
        <f>SUM('[1]Параметр себист изделия и сырья'!AJ116)</f>
        <v>#NAME?</v>
      </c>
      <c r="G26" s="37" t="e">
        <f t="shared" si="0"/>
        <v>#NAME?</v>
      </c>
      <c r="H26" s="37" t="e">
        <f t="shared" si="1"/>
        <v>#NAME?</v>
      </c>
    </row>
    <row r="27" spans="2:8" s="18" customFormat="1" ht="12.75" hidden="1">
      <c r="B27" s="18" t="s">
        <v>64</v>
      </c>
      <c r="C27" s="19" t="s">
        <v>144</v>
      </c>
      <c r="D27" s="24" t="s">
        <v>74</v>
      </c>
      <c r="E27" s="19" t="s">
        <v>66</v>
      </c>
      <c r="F27" s="4">
        <f>SUM('[1]Параметр себист изделия и сырья'!AJ117)</f>
        <v>262.81</v>
      </c>
      <c r="G27" s="37">
        <f t="shared" si="0"/>
        <v>287.81</v>
      </c>
      <c r="H27" s="37">
        <f t="shared" si="1"/>
        <v>257.81</v>
      </c>
    </row>
    <row r="28" spans="2:8" s="18" customFormat="1" ht="12.75" hidden="1">
      <c r="B28" s="18" t="s">
        <v>64</v>
      </c>
      <c r="C28" s="19" t="s">
        <v>144</v>
      </c>
      <c r="D28" s="24" t="s">
        <v>75</v>
      </c>
      <c r="E28" s="19" t="s">
        <v>66</v>
      </c>
      <c r="F28" s="4" t="e">
        <f>SUM('[1]Параметр себист изделия и сырья'!AJ118)</f>
        <v>#NAME?</v>
      </c>
      <c r="G28" s="37" t="e">
        <f t="shared" si="0"/>
        <v>#NAME?</v>
      </c>
      <c r="H28" s="37" t="e">
        <f t="shared" si="1"/>
        <v>#NAME?</v>
      </c>
    </row>
    <row r="29" spans="2:8" ht="12.75" hidden="1">
      <c r="B29" s="9" t="s">
        <v>64</v>
      </c>
      <c r="C29" s="19" t="s">
        <v>144</v>
      </c>
      <c r="D29" s="29" t="s">
        <v>5</v>
      </c>
      <c r="E29" s="10" t="s">
        <v>66</v>
      </c>
      <c r="F29" s="4">
        <f>SUM('[1]Параметр себист изделия и сырья'!AJ119)</f>
        <v>520</v>
      </c>
      <c r="G29" s="37">
        <f t="shared" si="0"/>
        <v>545</v>
      </c>
      <c r="H29" s="37">
        <f t="shared" si="1"/>
        <v>515</v>
      </c>
    </row>
    <row r="30" spans="2:8" ht="12.75">
      <c r="B30" s="9" t="s">
        <v>64</v>
      </c>
      <c r="C30" s="19" t="s">
        <v>144</v>
      </c>
      <c r="D30" s="29" t="s">
        <v>5</v>
      </c>
      <c r="E30" s="10" t="s">
        <v>67</v>
      </c>
      <c r="F30" s="4">
        <f>SUM('[1]Параметр себист изделия и сырья'!AJ120)</f>
        <v>489.995</v>
      </c>
      <c r="G30" s="37">
        <f t="shared" si="0"/>
        <v>514.995</v>
      </c>
      <c r="H30" s="37">
        <f t="shared" si="1"/>
        <v>484.995</v>
      </c>
    </row>
    <row r="31" spans="2:8" s="18" customFormat="1" ht="0.75" customHeight="1">
      <c r="B31" s="18" t="s">
        <v>64</v>
      </c>
      <c r="C31" s="19" t="s">
        <v>144</v>
      </c>
      <c r="D31" s="24" t="s">
        <v>22</v>
      </c>
      <c r="E31" s="19" t="s">
        <v>66</v>
      </c>
      <c r="F31" s="4" t="e">
        <f>SUM('[1]Параметр себист изделия и сырья'!AJ121)</f>
        <v>#NAME?</v>
      </c>
      <c r="G31" s="37" t="e">
        <f t="shared" si="0"/>
        <v>#NAME?</v>
      </c>
      <c r="H31" s="37" t="e">
        <f t="shared" si="1"/>
        <v>#NAME?</v>
      </c>
    </row>
    <row r="32" spans="2:8" s="18" customFormat="1" ht="12.75" hidden="1">
      <c r="B32" s="18" t="s">
        <v>64</v>
      </c>
      <c r="C32" s="19" t="s">
        <v>144</v>
      </c>
      <c r="D32" s="24" t="s">
        <v>76</v>
      </c>
      <c r="E32" s="19" t="s">
        <v>66</v>
      </c>
      <c r="F32" s="4">
        <f>SUM('[1]Параметр себист изделия и сырья'!AJ122)</f>
        <v>298.86</v>
      </c>
      <c r="G32" s="37">
        <f t="shared" si="0"/>
        <v>323.86</v>
      </c>
      <c r="H32" s="37">
        <f t="shared" si="1"/>
        <v>293.86</v>
      </c>
    </row>
    <row r="33" spans="2:8" s="18" customFormat="1" ht="12.75" hidden="1">
      <c r="B33" s="18" t="s">
        <v>64</v>
      </c>
      <c r="C33" s="19" t="s">
        <v>144</v>
      </c>
      <c r="D33" s="24" t="s">
        <v>19</v>
      </c>
      <c r="E33" s="19" t="s">
        <v>66</v>
      </c>
      <c r="F33" s="4" t="e">
        <f>SUM('[1]Параметр себист изделия и сырья'!AJ123)</f>
        <v>#NAME?</v>
      </c>
      <c r="G33" s="37" t="e">
        <f t="shared" si="0"/>
        <v>#NAME?</v>
      </c>
      <c r="H33" s="37" t="e">
        <f t="shared" si="1"/>
        <v>#NAME?</v>
      </c>
    </row>
    <row r="34" spans="2:8" ht="12.75" hidden="1">
      <c r="B34" s="9" t="s">
        <v>64</v>
      </c>
      <c r="C34" s="19" t="s">
        <v>144</v>
      </c>
      <c r="D34" s="29" t="s">
        <v>8</v>
      </c>
      <c r="E34" s="10" t="s">
        <v>66</v>
      </c>
      <c r="F34" s="4">
        <f>SUM('[1]Параметр себист изделия и сырья'!AJ124)</f>
        <v>580</v>
      </c>
      <c r="G34" s="37">
        <f t="shared" si="0"/>
        <v>605</v>
      </c>
      <c r="H34" s="37">
        <f t="shared" si="1"/>
        <v>575</v>
      </c>
    </row>
    <row r="35" spans="2:8" ht="11.25" customHeight="1">
      <c r="B35" s="9" t="s">
        <v>64</v>
      </c>
      <c r="C35" s="19" t="s">
        <v>144</v>
      </c>
      <c r="D35" s="29" t="s">
        <v>8</v>
      </c>
      <c r="E35" s="10" t="s">
        <v>67</v>
      </c>
      <c r="F35" s="4">
        <f>SUM('[1]Параметр себист изделия и сырья'!AJ125)</f>
        <v>544.995</v>
      </c>
      <c r="G35" s="37">
        <f t="shared" si="0"/>
        <v>569.995</v>
      </c>
      <c r="H35" s="37">
        <f t="shared" si="1"/>
        <v>539.995</v>
      </c>
    </row>
    <row r="36" spans="2:8" s="18" customFormat="1" ht="12.75" hidden="1">
      <c r="B36" s="18" t="s">
        <v>64</v>
      </c>
      <c r="C36" s="19" t="s">
        <v>144</v>
      </c>
      <c r="D36" s="24" t="s">
        <v>27</v>
      </c>
      <c r="E36" s="19" t="s">
        <v>66</v>
      </c>
      <c r="F36" s="4" t="e">
        <f>SUM('[1]Параметр себист изделия и сырья'!AJ126)</f>
        <v>#NAME?</v>
      </c>
      <c r="G36" s="37" t="e">
        <f t="shared" si="0"/>
        <v>#NAME?</v>
      </c>
      <c r="H36" s="37" t="e">
        <f t="shared" si="1"/>
        <v>#NAME?</v>
      </c>
    </row>
    <row r="37" spans="2:8" s="18" customFormat="1" ht="12.75" hidden="1">
      <c r="B37" s="18" t="s">
        <v>64</v>
      </c>
      <c r="C37" s="19" t="s">
        <v>144</v>
      </c>
      <c r="D37" s="24" t="s">
        <v>77</v>
      </c>
      <c r="E37" s="19" t="s">
        <v>66</v>
      </c>
      <c r="F37" s="4">
        <f>SUM('[1]Параметр себист изделия и сырья'!AJ127)</f>
        <v>334.21000000000004</v>
      </c>
      <c r="G37" s="37">
        <f t="shared" si="0"/>
        <v>359.21000000000004</v>
      </c>
      <c r="H37" s="37">
        <f t="shared" si="1"/>
        <v>329.21000000000004</v>
      </c>
    </row>
    <row r="38" spans="2:8" s="18" customFormat="1" ht="12.75" hidden="1">
      <c r="B38" s="18" t="s">
        <v>64</v>
      </c>
      <c r="C38" s="19" t="s">
        <v>144</v>
      </c>
      <c r="D38" s="24" t="s">
        <v>78</v>
      </c>
      <c r="E38" s="19" t="s">
        <v>66</v>
      </c>
      <c r="F38" s="4">
        <f>SUM('[1]Параметр себист изделия и сырья'!AJ128)</f>
        <v>511.04</v>
      </c>
      <c r="G38" s="37">
        <f t="shared" si="0"/>
        <v>536.04</v>
      </c>
      <c r="H38" s="37">
        <f t="shared" si="1"/>
        <v>506.04</v>
      </c>
    </row>
    <row r="39" spans="2:8" s="18" customFormat="1" ht="12.75" hidden="1">
      <c r="B39" s="18" t="s">
        <v>64</v>
      </c>
      <c r="C39" s="19" t="s">
        <v>144</v>
      </c>
      <c r="D39" s="24" t="s">
        <v>79</v>
      </c>
      <c r="E39" s="19" t="s">
        <v>66</v>
      </c>
      <c r="F39" s="4">
        <f>SUM('[1]Параметр себист изделия и сырья'!AJ129)</f>
        <v>366.86</v>
      </c>
      <c r="G39" s="37">
        <f t="shared" si="0"/>
        <v>391.86</v>
      </c>
      <c r="H39" s="37">
        <f t="shared" si="1"/>
        <v>361.86</v>
      </c>
    </row>
    <row r="40" spans="2:8" s="18" customFormat="1" ht="12.75" hidden="1">
      <c r="B40" s="18" t="s">
        <v>64</v>
      </c>
      <c r="C40" s="19" t="s">
        <v>144</v>
      </c>
      <c r="D40" s="24" t="s">
        <v>80</v>
      </c>
      <c r="E40" s="19" t="s">
        <v>66</v>
      </c>
      <c r="F40" s="4">
        <f>SUM('[1]Параметр себист изделия и сырья'!AJ130)</f>
        <v>84.86</v>
      </c>
      <c r="G40" s="37">
        <f t="shared" si="0"/>
        <v>109.86</v>
      </c>
      <c r="H40" s="37">
        <f t="shared" si="1"/>
        <v>79.86</v>
      </c>
    </row>
    <row r="41" spans="2:8" ht="12.75">
      <c r="B41" s="9" t="s">
        <v>64</v>
      </c>
      <c r="C41" s="10"/>
      <c r="D41" s="29" t="s">
        <v>81</v>
      </c>
      <c r="E41" s="10" t="s">
        <v>66</v>
      </c>
      <c r="F41" s="4">
        <f>SUM('[1]Параметр себист изделия и сырья'!AJ131)</f>
        <v>220.00000000000003</v>
      </c>
      <c r="G41" s="37">
        <f t="shared" si="0"/>
        <v>245.00000000000003</v>
      </c>
      <c r="H41" s="37">
        <f t="shared" si="1"/>
        <v>215.00000000000003</v>
      </c>
    </row>
    <row r="42" spans="2:8" s="18" customFormat="1" ht="12.75" hidden="1">
      <c r="B42" s="18" t="s">
        <v>64</v>
      </c>
      <c r="C42" s="19"/>
      <c r="D42" s="24" t="s">
        <v>81</v>
      </c>
      <c r="E42" s="19" t="s">
        <v>67</v>
      </c>
      <c r="F42" s="4">
        <f>SUM('[1]Параметр себист изделия и сырья'!AJ132)</f>
        <v>239.995</v>
      </c>
      <c r="G42" s="37">
        <f t="shared" si="0"/>
        <v>264.995</v>
      </c>
      <c r="H42" s="37">
        <f t="shared" si="1"/>
        <v>234.995</v>
      </c>
    </row>
    <row r="43" spans="1:8" s="18" customFormat="1" ht="12.75">
      <c r="A43" s="16"/>
      <c r="B43" s="16" t="s">
        <v>64</v>
      </c>
      <c r="C43" s="24"/>
      <c r="D43" s="31" t="s">
        <v>20</v>
      </c>
      <c r="E43" s="3" t="s">
        <v>159</v>
      </c>
      <c r="F43" s="4">
        <f>SUM('[1]Параметр себист изделия и сырья'!AJ370)</f>
        <v>250</v>
      </c>
      <c r="G43" s="37">
        <f t="shared" si="0"/>
        <v>275</v>
      </c>
      <c r="H43" s="37">
        <f t="shared" si="1"/>
        <v>245</v>
      </c>
    </row>
    <row r="44" spans="1:7" s="18" customFormat="1" ht="15">
      <c r="A44" s="16"/>
      <c r="B44" s="12" t="s">
        <v>232</v>
      </c>
      <c r="C44" s="24"/>
      <c r="D44" s="31"/>
      <c r="E44" s="3"/>
      <c r="F44" s="4"/>
      <c r="G44" s="37"/>
    </row>
    <row r="45" spans="1:7" s="18" customFormat="1" ht="12.75">
      <c r="A45" s="16"/>
      <c r="B45" t="s">
        <v>232</v>
      </c>
      <c r="C45" s="24"/>
      <c r="D45" s="30" t="s">
        <v>65</v>
      </c>
      <c r="E45" s="3" t="s">
        <v>104</v>
      </c>
      <c r="F45" s="4"/>
      <c r="G45" s="37"/>
    </row>
    <row r="46" spans="1:8" s="18" customFormat="1" ht="12.75">
      <c r="A46" s="16"/>
      <c r="B46" t="s">
        <v>232</v>
      </c>
      <c r="C46" s="24"/>
      <c r="D46" s="30" t="s">
        <v>13</v>
      </c>
      <c r="E46" s="3" t="s">
        <v>104</v>
      </c>
      <c r="F46" s="4">
        <v>490</v>
      </c>
      <c r="G46" s="37">
        <f>F46+25</f>
        <v>515</v>
      </c>
      <c r="H46" s="37">
        <f>F46-5</f>
        <v>485</v>
      </c>
    </row>
    <row r="47" spans="1:7" s="18" customFormat="1" ht="12.75">
      <c r="A47" s="16"/>
      <c r="B47" t="s">
        <v>232</v>
      </c>
      <c r="C47" s="24"/>
      <c r="D47" s="30" t="s">
        <v>68</v>
      </c>
      <c r="E47" s="3" t="s">
        <v>104</v>
      </c>
      <c r="F47" s="4"/>
      <c r="G47" s="37"/>
    </row>
    <row r="48" spans="1:8" s="18" customFormat="1" ht="12.75">
      <c r="A48" s="16"/>
      <c r="B48" t="s">
        <v>232</v>
      </c>
      <c r="C48" s="24"/>
      <c r="D48" s="30" t="s">
        <v>15</v>
      </c>
      <c r="E48" s="3" t="s">
        <v>104</v>
      </c>
      <c r="F48" s="4">
        <v>550</v>
      </c>
      <c r="G48" s="37">
        <f>F48+25</f>
        <v>575</v>
      </c>
      <c r="H48" s="37">
        <f>F48-5</f>
        <v>545</v>
      </c>
    </row>
    <row r="49" spans="1:7" s="18" customFormat="1" ht="12.75">
      <c r="A49" s="16"/>
      <c r="B49" t="s">
        <v>232</v>
      </c>
      <c r="C49" s="24"/>
      <c r="D49" s="30" t="s">
        <v>69</v>
      </c>
      <c r="E49" s="3" t="s">
        <v>104</v>
      </c>
      <c r="F49" s="4"/>
      <c r="G49" s="37"/>
    </row>
    <row r="50" spans="1:8" s="18" customFormat="1" ht="12.75">
      <c r="A50" s="16"/>
      <c r="B50" t="s">
        <v>232</v>
      </c>
      <c r="C50" s="24"/>
      <c r="D50" s="30" t="s">
        <v>7</v>
      </c>
      <c r="E50" s="3" t="s">
        <v>104</v>
      </c>
      <c r="F50" s="4">
        <v>620</v>
      </c>
      <c r="G50" s="37">
        <f>F50+25</f>
        <v>645</v>
      </c>
      <c r="H50" s="37">
        <f>F50-5</f>
        <v>615</v>
      </c>
    </row>
    <row r="51" spans="1:7" s="18" customFormat="1" ht="12.75">
      <c r="A51" s="16"/>
      <c r="B51" t="s">
        <v>232</v>
      </c>
      <c r="C51" s="24"/>
      <c r="D51" s="30" t="s">
        <v>29</v>
      </c>
      <c r="E51" s="3" t="s">
        <v>104</v>
      </c>
      <c r="F51" s="4"/>
      <c r="G51" s="37"/>
    </row>
    <row r="52" spans="1:7" s="18" customFormat="1" ht="12.75">
      <c r="A52" s="16"/>
      <c r="B52" t="s">
        <v>232</v>
      </c>
      <c r="C52" s="24"/>
      <c r="D52" s="30" t="s">
        <v>70</v>
      </c>
      <c r="E52" s="3" t="s">
        <v>104</v>
      </c>
      <c r="F52" s="4"/>
      <c r="G52" s="37"/>
    </row>
    <row r="53" spans="1:7" s="18" customFormat="1" ht="12.75">
      <c r="A53" s="16"/>
      <c r="B53" t="s">
        <v>232</v>
      </c>
      <c r="C53" s="24"/>
      <c r="D53" s="30" t="s">
        <v>71</v>
      </c>
      <c r="E53" s="3" t="s">
        <v>104</v>
      </c>
      <c r="F53" s="4"/>
      <c r="G53" s="37"/>
    </row>
    <row r="54" spans="1:7" s="18" customFormat="1" ht="12.75">
      <c r="A54" s="16"/>
      <c r="B54" t="s">
        <v>232</v>
      </c>
      <c r="C54" s="24"/>
      <c r="D54" s="30" t="s">
        <v>26</v>
      </c>
      <c r="E54" s="3" t="s">
        <v>104</v>
      </c>
      <c r="F54" s="4"/>
      <c r="G54" s="37"/>
    </row>
    <row r="55" spans="1:7" s="18" customFormat="1" ht="12.75">
      <c r="A55" s="16"/>
      <c r="B55" t="s">
        <v>232</v>
      </c>
      <c r="C55" s="24"/>
      <c r="D55" s="30" t="s">
        <v>72</v>
      </c>
      <c r="E55" s="3" t="s">
        <v>104</v>
      </c>
      <c r="F55" s="4"/>
      <c r="G55" s="37"/>
    </row>
    <row r="56" spans="1:8" s="18" customFormat="1" ht="12.75">
      <c r="A56" s="16"/>
      <c r="B56" t="s">
        <v>232</v>
      </c>
      <c r="C56" s="24"/>
      <c r="D56" s="30" t="s">
        <v>4</v>
      </c>
      <c r="E56" s="3" t="s">
        <v>104</v>
      </c>
      <c r="F56" s="4">
        <v>820</v>
      </c>
      <c r="G56" s="37">
        <f>F56+25</f>
        <v>845</v>
      </c>
      <c r="H56" s="37">
        <f>F56-5</f>
        <v>815</v>
      </c>
    </row>
    <row r="57" spans="1:7" s="18" customFormat="1" ht="12.75">
      <c r="A57" s="16"/>
      <c r="B57" t="s">
        <v>232</v>
      </c>
      <c r="C57" s="24"/>
      <c r="D57" s="30" t="s">
        <v>73</v>
      </c>
      <c r="E57" s="3" t="s">
        <v>104</v>
      </c>
      <c r="F57" s="4"/>
      <c r="G57" s="37"/>
    </row>
    <row r="58" spans="1:7" s="18" customFormat="1" ht="12.75">
      <c r="A58" s="16"/>
      <c r="B58" t="s">
        <v>232</v>
      </c>
      <c r="C58" s="24"/>
      <c r="D58" s="30" t="s">
        <v>74</v>
      </c>
      <c r="E58" s="3" t="s">
        <v>104</v>
      </c>
      <c r="F58" s="4"/>
      <c r="G58" s="37"/>
    </row>
    <row r="59" spans="1:7" s="18" customFormat="1" ht="12.75">
      <c r="A59" s="16"/>
      <c r="B59" t="s">
        <v>232</v>
      </c>
      <c r="C59" s="24"/>
      <c r="D59" s="30" t="s">
        <v>75</v>
      </c>
      <c r="E59" s="3" t="s">
        <v>104</v>
      </c>
      <c r="F59" s="4"/>
      <c r="G59" s="37"/>
    </row>
    <row r="60" spans="1:8" s="18" customFormat="1" ht="12.75">
      <c r="A60" s="16"/>
      <c r="B60" t="s">
        <v>232</v>
      </c>
      <c r="C60" s="24"/>
      <c r="D60" s="30" t="s">
        <v>5</v>
      </c>
      <c r="E60" s="3" t="s">
        <v>104</v>
      </c>
      <c r="F60" s="4">
        <v>900</v>
      </c>
      <c r="G60" s="37">
        <f>F60+25</f>
        <v>925</v>
      </c>
      <c r="H60" s="37">
        <f>F60-5</f>
        <v>895</v>
      </c>
    </row>
    <row r="61" spans="1:7" s="18" customFormat="1" ht="12.75">
      <c r="A61" s="16"/>
      <c r="B61" t="s">
        <v>232</v>
      </c>
      <c r="C61" s="24"/>
      <c r="D61" s="30" t="s">
        <v>22</v>
      </c>
      <c r="E61" s="3" t="s">
        <v>104</v>
      </c>
      <c r="F61" s="4"/>
      <c r="G61" s="37"/>
    </row>
    <row r="62" spans="1:7" s="18" customFormat="1" ht="12.75">
      <c r="A62" s="16"/>
      <c r="B62" t="s">
        <v>232</v>
      </c>
      <c r="C62" s="24"/>
      <c r="D62" s="30" t="s">
        <v>76</v>
      </c>
      <c r="E62" s="3" t="s">
        <v>104</v>
      </c>
      <c r="F62" s="4"/>
      <c r="G62" s="37"/>
    </row>
    <row r="63" spans="1:7" s="18" customFormat="1" ht="12.75">
      <c r="A63" s="16"/>
      <c r="B63" t="s">
        <v>232</v>
      </c>
      <c r="C63" s="24"/>
      <c r="D63" s="30" t="s">
        <v>19</v>
      </c>
      <c r="E63" s="3" t="s">
        <v>104</v>
      </c>
      <c r="F63" s="4"/>
      <c r="G63" s="37"/>
    </row>
    <row r="64" spans="1:8" s="18" customFormat="1" ht="12.75">
      <c r="A64" s="16"/>
      <c r="B64" t="s">
        <v>232</v>
      </c>
      <c r="C64" s="24"/>
      <c r="D64" s="30" t="s">
        <v>8</v>
      </c>
      <c r="E64" s="3" t="s">
        <v>104</v>
      </c>
      <c r="F64" s="4">
        <v>1150</v>
      </c>
      <c r="G64" s="37">
        <f>F64+25</f>
        <v>1175</v>
      </c>
      <c r="H64" s="37">
        <f>F64-5</f>
        <v>1145</v>
      </c>
    </row>
    <row r="65" spans="1:7" s="18" customFormat="1" ht="12.75">
      <c r="A65" s="16"/>
      <c r="B65" t="s">
        <v>232</v>
      </c>
      <c r="C65" s="24"/>
      <c r="D65" s="30" t="s">
        <v>27</v>
      </c>
      <c r="E65" s="3" t="s">
        <v>104</v>
      </c>
      <c r="F65" s="4"/>
      <c r="G65" s="37"/>
    </row>
    <row r="66" spans="1:7" s="18" customFormat="1" ht="12.75">
      <c r="A66" s="16"/>
      <c r="B66" t="s">
        <v>232</v>
      </c>
      <c r="C66" s="24"/>
      <c r="D66" s="30" t="s">
        <v>77</v>
      </c>
      <c r="E66" s="3" t="s">
        <v>104</v>
      </c>
      <c r="F66" s="4"/>
      <c r="G66" s="37"/>
    </row>
    <row r="67" spans="1:7" s="18" customFormat="1" ht="12.75">
      <c r="A67" s="16"/>
      <c r="B67" t="s">
        <v>232</v>
      </c>
      <c r="C67" s="24"/>
      <c r="D67" s="30" t="s">
        <v>78</v>
      </c>
      <c r="E67" s="3" t="s">
        <v>104</v>
      </c>
      <c r="F67" s="4"/>
      <c r="G67" s="37"/>
    </row>
    <row r="68" spans="1:7" s="18" customFormat="1" ht="12.75">
      <c r="A68" s="16"/>
      <c r="B68" t="s">
        <v>232</v>
      </c>
      <c r="C68" s="24"/>
      <c r="D68" s="30" t="s">
        <v>80</v>
      </c>
      <c r="E68" s="3" t="s">
        <v>104</v>
      </c>
      <c r="F68" s="4"/>
      <c r="G68" s="37"/>
    </row>
    <row r="69" spans="1:7" s="18" customFormat="1" ht="12.75">
      <c r="A69" s="16"/>
      <c r="B69" t="s">
        <v>232</v>
      </c>
      <c r="C69" s="24"/>
      <c r="D69" s="30" t="s">
        <v>79</v>
      </c>
      <c r="E69" s="3" t="s">
        <v>104</v>
      </c>
      <c r="F69" s="4"/>
      <c r="G69" s="37"/>
    </row>
    <row r="70" spans="1:8" s="18" customFormat="1" ht="12.75">
      <c r="A70" s="16"/>
      <c r="B70" t="s">
        <v>232</v>
      </c>
      <c r="C70" s="24"/>
      <c r="D70" s="31" t="s">
        <v>233</v>
      </c>
      <c r="E70" s="3" t="s">
        <v>104</v>
      </c>
      <c r="F70" s="4">
        <v>380</v>
      </c>
      <c r="G70" s="37">
        <f aca="true" t="shared" si="2" ref="G70:G83">F70+25</f>
        <v>405</v>
      </c>
      <c r="H70" s="37">
        <f>F70-5</f>
        <v>375</v>
      </c>
    </row>
    <row r="71" spans="1:8" s="18" customFormat="1" ht="12.75">
      <c r="A71" s="16"/>
      <c r="B71" t="s">
        <v>232</v>
      </c>
      <c r="C71" s="24"/>
      <c r="D71" s="31" t="s">
        <v>234</v>
      </c>
      <c r="E71" s="3" t="s">
        <v>104</v>
      </c>
      <c r="F71" s="4">
        <v>410</v>
      </c>
      <c r="G71" s="37">
        <f t="shared" si="2"/>
        <v>435</v>
      </c>
      <c r="H71" s="37">
        <f>F71-5</f>
        <v>405</v>
      </c>
    </row>
    <row r="72" spans="1:7" s="18" customFormat="1" ht="12.75">
      <c r="A72" s="16"/>
      <c r="B72" t="s">
        <v>232</v>
      </c>
      <c r="C72" s="24"/>
      <c r="D72" s="30" t="s">
        <v>65</v>
      </c>
      <c r="E72" s="3" t="s">
        <v>67</v>
      </c>
      <c r="F72" s="4"/>
      <c r="G72" s="37"/>
    </row>
    <row r="73" spans="1:8" s="18" customFormat="1" ht="12.75">
      <c r="A73" s="16"/>
      <c r="B73" t="s">
        <v>232</v>
      </c>
      <c r="C73" s="24"/>
      <c r="D73" s="30" t="s">
        <v>13</v>
      </c>
      <c r="E73" s="3" t="s">
        <v>67</v>
      </c>
      <c r="F73" s="4">
        <v>470</v>
      </c>
      <c r="G73" s="37">
        <f t="shared" si="2"/>
        <v>495</v>
      </c>
      <c r="H73" s="37">
        <f>F73-5</f>
        <v>465</v>
      </c>
    </row>
    <row r="74" spans="1:7" s="18" customFormat="1" ht="12.75">
      <c r="A74" s="16"/>
      <c r="B74" t="s">
        <v>232</v>
      </c>
      <c r="C74" s="24"/>
      <c r="D74" s="30" t="s">
        <v>68</v>
      </c>
      <c r="E74" s="3" t="s">
        <v>67</v>
      </c>
      <c r="F74" s="4"/>
      <c r="G74" s="37"/>
    </row>
    <row r="75" spans="1:8" s="18" customFormat="1" ht="12.75">
      <c r="A75" s="16"/>
      <c r="B75" t="s">
        <v>232</v>
      </c>
      <c r="C75" s="24"/>
      <c r="D75" s="30" t="s">
        <v>15</v>
      </c>
      <c r="E75" s="3" t="s">
        <v>67</v>
      </c>
      <c r="F75" s="4">
        <v>530</v>
      </c>
      <c r="G75" s="37">
        <f t="shared" si="2"/>
        <v>555</v>
      </c>
      <c r="H75" s="37">
        <f>F75-5</f>
        <v>525</v>
      </c>
    </row>
    <row r="76" spans="1:7" s="18" customFormat="1" ht="12.75">
      <c r="A76" s="16"/>
      <c r="B76" t="s">
        <v>232</v>
      </c>
      <c r="C76" s="24"/>
      <c r="D76" s="30" t="s">
        <v>69</v>
      </c>
      <c r="E76" s="3" t="s">
        <v>67</v>
      </c>
      <c r="F76" s="4"/>
      <c r="G76" s="37"/>
    </row>
    <row r="77" spans="1:8" s="18" customFormat="1" ht="12.75">
      <c r="A77" s="16"/>
      <c r="B77" t="s">
        <v>232</v>
      </c>
      <c r="C77" s="24"/>
      <c r="D77" s="30" t="s">
        <v>7</v>
      </c>
      <c r="E77" s="3" t="s">
        <v>67</v>
      </c>
      <c r="F77" s="4">
        <v>590</v>
      </c>
      <c r="G77" s="37">
        <f t="shared" si="2"/>
        <v>615</v>
      </c>
      <c r="H77" s="37">
        <f>F77-5</f>
        <v>585</v>
      </c>
    </row>
    <row r="78" spans="1:7" s="18" customFormat="1" ht="12.75">
      <c r="A78" s="16"/>
      <c r="B78" t="s">
        <v>232</v>
      </c>
      <c r="C78" s="24"/>
      <c r="D78" s="30" t="s">
        <v>29</v>
      </c>
      <c r="E78" s="3" t="s">
        <v>67</v>
      </c>
      <c r="F78" s="4"/>
      <c r="G78" s="37"/>
    </row>
    <row r="79" spans="1:8" s="18" customFormat="1" ht="12.75">
      <c r="A79" s="16"/>
      <c r="B79" t="s">
        <v>232</v>
      </c>
      <c r="C79" s="24"/>
      <c r="D79" s="30" t="s">
        <v>70</v>
      </c>
      <c r="E79" s="3" t="s">
        <v>67</v>
      </c>
      <c r="F79" s="4">
        <v>655</v>
      </c>
      <c r="G79" s="37">
        <f t="shared" si="2"/>
        <v>680</v>
      </c>
      <c r="H79" s="37">
        <f>F79-5</f>
        <v>650</v>
      </c>
    </row>
    <row r="80" spans="1:7" s="18" customFormat="1" ht="12.75">
      <c r="A80" s="16"/>
      <c r="B80" t="s">
        <v>232</v>
      </c>
      <c r="C80" s="24"/>
      <c r="D80" s="30" t="s">
        <v>71</v>
      </c>
      <c r="E80" s="3" t="s">
        <v>67</v>
      </c>
      <c r="F80" s="4"/>
      <c r="G80" s="37"/>
    </row>
    <row r="81" spans="1:8" s="18" customFormat="1" ht="12.75">
      <c r="A81" s="16"/>
      <c r="B81" t="s">
        <v>232</v>
      </c>
      <c r="C81" s="24"/>
      <c r="D81" s="30" t="s">
        <v>26</v>
      </c>
      <c r="E81" s="3" t="s">
        <v>67</v>
      </c>
      <c r="F81" s="4">
        <v>725</v>
      </c>
      <c r="G81" s="37">
        <f t="shared" si="2"/>
        <v>750</v>
      </c>
      <c r="H81" s="37">
        <f>F81-5</f>
        <v>720</v>
      </c>
    </row>
    <row r="82" spans="1:7" s="18" customFormat="1" ht="12.75">
      <c r="A82" s="16"/>
      <c r="B82" t="s">
        <v>232</v>
      </c>
      <c r="C82" s="24"/>
      <c r="D82" s="30" t="s">
        <v>72</v>
      </c>
      <c r="E82" s="3" t="s">
        <v>67</v>
      </c>
      <c r="F82" s="4"/>
      <c r="G82" s="37"/>
    </row>
    <row r="83" spans="1:8" s="18" customFormat="1" ht="12.75">
      <c r="A83" s="16"/>
      <c r="B83" t="s">
        <v>232</v>
      </c>
      <c r="C83" s="24"/>
      <c r="D83" s="30" t="s">
        <v>4</v>
      </c>
      <c r="E83" s="3" t="s">
        <v>67</v>
      </c>
      <c r="F83" s="4">
        <v>790</v>
      </c>
      <c r="G83" s="37">
        <f t="shared" si="2"/>
        <v>815</v>
      </c>
      <c r="H83" s="37">
        <f>F83-5</f>
        <v>785</v>
      </c>
    </row>
    <row r="84" spans="1:7" s="18" customFormat="1" ht="12.75">
      <c r="A84" s="16"/>
      <c r="B84" t="s">
        <v>232</v>
      </c>
      <c r="C84" s="24"/>
      <c r="D84" s="30" t="s">
        <v>73</v>
      </c>
      <c r="E84" s="3" t="s">
        <v>67</v>
      </c>
      <c r="F84" s="4"/>
      <c r="G84" s="37"/>
    </row>
    <row r="85" spans="1:7" s="18" customFormat="1" ht="12.75">
      <c r="A85" s="16"/>
      <c r="B85" t="s">
        <v>232</v>
      </c>
      <c r="C85" s="24"/>
      <c r="D85" s="30" t="s">
        <v>74</v>
      </c>
      <c r="E85" s="3" t="s">
        <v>67</v>
      </c>
      <c r="F85" s="4"/>
      <c r="G85" s="37"/>
    </row>
    <row r="86" spans="1:7" s="18" customFormat="1" ht="12.75">
      <c r="A86" s="16"/>
      <c r="B86" t="s">
        <v>232</v>
      </c>
      <c r="C86" s="24"/>
      <c r="D86" s="30" t="s">
        <v>75</v>
      </c>
      <c r="E86" s="3" t="s">
        <v>67</v>
      </c>
      <c r="F86" s="4"/>
      <c r="G86" s="37"/>
    </row>
    <row r="87" spans="1:8" s="18" customFormat="1" ht="12.75">
      <c r="A87" s="16"/>
      <c r="B87" t="s">
        <v>232</v>
      </c>
      <c r="C87" s="24"/>
      <c r="D87" s="30" t="s">
        <v>5</v>
      </c>
      <c r="E87" s="3" t="s">
        <v>67</v>
      </c>
      <c r="F87" s="4">
        <v>880</v>
      </c>
      <c r="G87" s="37">
        <f>F87+25</f>
        <v>905</v>
      </c>
      <c r="H87" s="37">
        <f>F87-5</f>
        <v>875</v>
      </c>
    </row>
    <row r="88" spans="1:7" s="18" customFormat="1" ht="12.75">
      <c r="A88" s="16"/>
      <c r="B88" t="s">
        <v>232</v>
      </c>
      <c r="C88" s="24"/>
      <c r="D88" s="30" t="s">
        <v>22</v>
      </c>
      <c r="E88" s="3" t="s">
        <v>67</v>
      </c>
      <c r="F88" s="4"/>
      <c r="G88" s="37"/>
    </row>
    <row r="89" spans="1:7" s="18" customFormat="1" ht="12.75">
      <c r="A89" s="16"/>
      <c r="B89" t="s">
        <v>232</v>
      </c>
      <c r="C89" s="24"/>
      <c r="D89" s="30" t="s">
        <v>76</v>
      </c>
      <c r="E89" s="3" t="s">
        <v>67</v>
      </c>
      <c r="F89" s="4"/>
      <c r="G89" s="37"/>
    </row>
    <row r="90" spans="1:7" s="18" customFormat="1" ht="12.75">
      <c r="A90" s="16"/>
      <c r="B90" t="s">
        <v>232</v>
      </c>
      <c r="C90" s="24"/>
      <c r="D90" s="30" t="s">
        <v>19</v>
      </c>
      <c r="E90" s="3" t="s">
        <v>67</v>
      </c>
      <c r="F90" s="4"/>
      <c r="G90" s="37"/>
    </row>
    <row r="91" spans="1:8" s="18" customFormat="1" ht="12.75">
      <c r="A91" s="16"/>
      <c r="B91" t="s">
        <v>232</v>
      </c>
      <c r="C91" s="24"/>
      <c r="D91" s="30" t="s">
        <v>8</v>
      </c>
      <c r="E91" s="3" t="s">
        <v>67</v>
      </c>
      <c r="F91" s="4">
        <v>1070</v>
      </c>
      <c r="G91" s="37">
        <f>F91+25</f>
        <v>1095</v>
      </c>
      <c r="H91" s="37">
        <f>F91-5</f>
        <v>1065</v>
      </c>
    </row>
    <row r="92" spans="1:8" s="18" customFormat="1" ht="12.75">
      <c r="A92" s="16"/>
      <c r="B92" t="s">
        <v>232</v>
      </c>
      <c r="C92" s="24"/>
      <c r="D92" s="30" t="s">
        <v>27</v>
      </c>
      <c r="E92" s="3" t="s">
        <v>67</v>
      </c>
      <c r="F92" s="4">
        <v>1120</v>
      </c>
      <c r="G92" s="37">
        <f>F92+25</f>
        <v>1145</v>
      </c>
      <c r="H92" s="37">
        <f>F92-5</f>
        <v>1115</v>
      </c>
    </row>
    <row r="93" spans="1:7" s="18" customFormat="1" ht="12.75">
      <c r="A93" s="16"/>
      <c r="B93" t="s">
        <v>232</v>
      </c>
      <c r="C93" s="24"/>
      <c r="D93" s="30" t="s">
        <v>77</v>
      </c>
      <c r="E93" s="3" t="s">
        <v>67</v>
      </c>
      <c r="F93" s="4"/>
      <c r="G93" s="37"/>
    </row>
    <row r="94" spans="1:7" s="18" customFormat="1" ht="12.75">
      <c r="A94" s="16"/>
      <c r="B94" t="s">
        <v>232</v>
      </c>
      <c r="C94" s="24"/>
      <c r="D94" s="30" t="s">
        <v>78</v>
      </c>
      <c r="E94" s="3" t="s">
        <v>67</v>
      </c>
      <c r="F94" s="4"/>
      <c r="G94" s="37"/>
    </row>
    <row r="95" spans="1:7" s="18" customFormat="1" ht="12.75">
      <c r="A95" s="16"/>
      <c r="B95" t="s">
        <v>232</v>
      </c>
      <c r="C95" s="24"/>
      <c r="D95" s="30" t="s">
        <v>80</v>
      </c>
      <c r="E95" s="3" t="s">
        <v>67</v>
      </c>
      <c r="F95" s="4"/>
      <c r="G95" s="37"/>
    </row>
    <row r="96" spans="1:7" s="18" customFormat="1" ht="12.75">
      <c r="A96" s="16"/>
      <c r="B96" t="s">
        <v>232</v>
      </c>
      <c r="C96" s="24"/>
      <c r="D96" s="30" t="s">
        <v>79</v>
      </c>
      <c r="E96" s="3" t="s">
        <v>67</v>
      </c>
      <c r="F96" s="4"/>
      <c r="G96" s="37"/>
    </row>
    <row r="97" spans="1:8" s="18" customFormat="1" ht="12.75">
      <c r="A97" s="16"/>
      <c r="B97" t="s">
        <v>232</v>
      </c>
      <c r="C97" s="24"/>
      <c r="D97" s="31" t="s">
        <v>233</v>
      </c>
      <c r="E97" s="3" t="s">
        <v>67</v>
      </c>
      <c r="F97" s="4">
        <v>370</v>
      </c>
      <c r="G97" s="37">
        <f aca="true" t="shared" si="3" ref="G97:G137">F97+25</f>
        <v>395</v>
      </c>
      <c r="H97" s="37">
        <f>F97-5</f>
        <v>365</v>
      </c>
    </row>
    <row r="98" spans="1:8" s="18" customFormat="1" ht="12.75">
      <c r="A98" s="16"/>
      <c r="B98" t="s">
        <v>232</v>
      </c>
      <c r="C98" s="24"/>
      <c r="D98" s="31" t="s">
        <v>234</v>
      </c>
      <c r="E98" s="3" t="s">
        <v>67</v>
      </c>
      <c r="F98" s="4">
        <v>400</v>
      </c>
      <c r="G98" s="37">
        <f t="shared" si="3"/>
        <v>425</v>
      </c>
      <c r="H98" s="37">
        <f>F98-5</f>
        <v>395</v>
      </c>
    </row>
    <row r="99" spans="1:7" s="18" customFormat="1" ht="15">
      <c r="A99"/>
      <c r="B99" s="12" t="s">
        <v>173</v>
      </c>
      <c r="C99" s="25"/>
      <c r="D99" s="8"/>
      <c r="E99" s="19"/>
      <c r="F99" s="38"/>
      <c r="G99" s="37"/>
    </row>
    <row r="100" spans="1:8" s="18" customFormat="1" ht="12.75">
      <c r="A100" s="16"/>
      <c r="B100" t="s">
        <v>162</v>
      </c>
      <c r="C100" s="24" t="s">
        <v>144</v>
      </c>
      <c r="D100" s="30" t="s">
        <v>65</v>
      </c>
      <c r="E100" s="10" t="s">
        <v>67</v>
      </c>
      <c r="F100" s="4">
        <f>SUM('[1]Параметр себист изделия и сырья'!AJ343)</f>
        <v>310</v>
      </c>
      <c r="G100" s="37">
        <f t="shared" si="3"/>
        <v>335</v>
      </c>
      <c r="H100" s="37">
        <f aca="true" t="shared" si="4" ref="H100:H125">F100-5</f>
        <v>305</v>
      </c>
    </row>
    <row r="101" spans="1:8" s="18" customFormat="1" ht="12.75">
      <c r="A101" s="16"/>
      <c r="B101" t="s">
        <v>162</v>
      </c>
      <c r="C101" s="24" t="s">
        <v>144</v>
      </c>
      <c r="D101" s="30" t="s">
        <v>13</v>
      </c>
      <c r="E101" s="10" t="s">
        <v>67</v>
      </c>
      <c r="F101" s="4">
        <f>SUM('[1]Параметр себист изделия и сырья'!AJ344)</f>
        <v>349.995</v>
      </c>
      <c r="G101" s="37">
        <f t="shared" si="3"/>
        <v>374.995</v>
      </c>
      <c r="H101" s="37">
        <f t="shared" si="4"/>
        <v>344.995</v>
      </c>
    </row>
    <row r="102" spans="1:8" s="18" customFormat="1" ht="12.75">
      <c r="A102" s="16"/>
      <c r="B102" t="s">
        <v>162</v>
      </c>
      <c r="C102" s="24" t="s">
        <v>144</v>
      </c>
      <c r="D102" s="30" t="s">
        <v>68</v>
      </c>
      <c r="E102" s="10" t="s">
        <v>67</v>
      </c>
      <c r="F102" s="4">
        <f>SUM('[1]Параметр себист изделия и сырья'!AJ345)</f>
        <v>359.995</v>
      </c>
      <c r="G102" s="37">
        <f t="shared" si="3"/>
        <v>384.995</v>
      </c>
      <c r="H102" s="37">
        <f t="shared" si="4"/>
        <v>354.995</v>
      </c>
    </row>
    <row r="103" spans="1:8" s="18" customFormat="1" ht="12.75">
      <c r="A103" s="16"/>
      <c r="B103" t="s">
        <v>162</v>
      </c>
      <c r="C103" s="24" t="s">
        <v>144</v>
      </c>
      <c r="D103" s="30" t="s">
        <v>15</v>
      </c>
      <c r="E103" s="10" t="s">
        <v>67</v>
      </c>
      <c r="F103" s="4">
        <f>SUM('[1]Параметр себист изделия и сырья'!AJ346)</f>
        <v>409.995</v>
      </c>
      <c r="G103" s="37">
        <f t="shared" si="3"/>
        <v>434.995</v>
      </c>
      <c r="H103" s="37">
        <f t="shared" si="4"/>
        <v>404.995</v>
      </c>
    </row>
    <row r="104" spans="1:8" s="18" customFormat="1" ht="12.75">
      <c r="A104" s="16"/>
      <c r="B104" t="s">
        <v>162</v>
      </c>
      <c r="C104" s="24" t="s">
        <v>144</v>
      </c>
      <c r="D104" s="30" t="s">
        <v>69</v>
      </c>
      <c r="E104" s="10" t="s">
        <v>67</v>
      </c>
      <c r="F104" s="4">
        <f>SUM('[1]Параметр себист изделия и сырья'!AJ347)</f>
        <v>429.995</v>
      </c>
      <c r="G104" s="37">
        <f t="shared" si="3"/>
        <v>454.995</v>
      </c>
      <c r="H104" s="37">
        <f t="shared" si="4"/>
        <v>424.995</v>
      </c>
    </row>
    <row r="105" spans="1:8" s="18" customFormat="1" ht="12.75">
      <c r="A105" s="16"/>
      <c r="B105" t="s">
        <v>162</v>
      </c>
      <c r="C105" s="24" t="s">
        <v>144</v>
      </c>
      <c r="D105" s="30" t="s">
        <v>7</v>
      </c>
      <c r="E105" s="10" t="s">
        <v>67</v>
      </c>
      <c r="F105" s="4">
        <f>SUM('[1]Параметр себист изделия и сырья'!AJ348)</f>
        <v>469.995</v>
      </c>
      <c r="G105" s="37">
        <f t="shared" si="3"/>
        <v>494.995</v>
      </c>
      <c r="H105" s="37">
        <f t="shared" si="4"/>
        <v>464.995</v>
      </c>
    </row>
    <row r="106" spans="1:8" s="18" customFormat="1" ht="12.75">
      <c r="A106" s="16"/>
      <c r="B106" t="s">
        <v>162</v>
      </c>
      <c r="C106" s="24" t="s">
        <v>144</v>
      </c>
      <c r="D106" s="30" t="s">
        <v>29</v>
      </c>
      <c r="E106" s="10" t="s">
        <v>67</v>
      </c>
      <c r="F106" s="4">
        <f>SUM('[1]Параметр себист изделия и сырья'!AJ349)</f>
        <v>489.995</v>
      </c>
      <c r="G106" s="37">
        <f t="shared" si="3"/>
        <v>514.995</v>
      </c>
      <c r="H106" s="37">
        <f t="shared" si="4"/>
        <v>484.995</v>
      </c>
    </row>
    <row r="107" spans="1:8" s="18" customFormat="1" ht="12.75">
      <c r="A107" s="16"/>
      <c r="B107" t="s">
        <v>162</v>
      </c>
      <c r="C107" s="24" t="s">
        <v>144</v>
      </c>
      <c r="D107" s="30" t="s">
        <v>70</v>
      </c>
      <c r="E107" s="10" t="s">
        <v>67</v>
      </c>
      <c r="F107" s="4">
        <f>SUM('[1]Параметр себист изделия и сырья'!AJ350)</f>
        <v>550</v>
      </c>
      <c r="G107" s="37">
        <f t="shared" si="3"/>
        <v>575</v>
      </c>
      <c r="H107" s="37">
        <f t="shared" si="4"/>
        <v>545</v>
      </c>
    </row>
    <row r="108" spans="1:8" s="18" customFormat="1" ht="12.75">
      <c r="A108" s="16"/>
      <c r="B108" t="s">
        <v>162</v>
      </c>
      <c r="C108" s="24" t="s">
        <v>144</v>
      </c>
      <c r="D108" s="30" t="s">
        <v>71</v>
      </c>
      <c r="E108" s="10" t="s">
        <v>67</v>
      </c>
      <c r="F108" s="4">
        <f>SUM('[1]Параметр себист изделия и сырья'!AJ351)</f>
        <v>580</v>
      </c>
      <c r="G108" s="37">
        <f t="shared" si="3"/>
        <v>605</v>
      </c>
      <c r="H108" s="37">
        <f t="shared" si="4"/>
        <v>575</v>
      </c>
    </row>
    <row r="109" spans="1:8" s="18" customFormat="1" ht="12.75">
      <c r="A109" s="16"/>
      <c r="B109" t="s">
        <v>162</v>
      </c>
      <c r="C109" s="24" t="s">
        <v>144</v>
      </c>
      <c r="D109" s="30" t="s">
        <v>26</v>
      </c>
      <c r="E109" s="10" t="s">
        <v>67</v>
      </c>
      <c r="F109" s="4">
        <f>SUM('[1]Параметр себист изделия и сырья'!AJ352)</f>
        <v>619.995</v>
      </c>
      <c r="G109" s="37">
        <f t="shared" si="3"/>
        <v>644.995</v>
      </c>
      <c r="H109" s="37">
        <f t="shared" si="4"/>
        <v>614.995</v>
      </c>
    </row>
    <row r="110" spans="1:8" s="18" customFormat="1" ht="12.75">
      <c r="A110" s="16"/>
      <c r="B110" t="s">
        <v>162</v>
      </c>
      <c r="C110" s="24" t="s">
        <v>144</v>
      </c>
      <c r="D110" s="30" t="s">
        <v>72</v>
      </c>
      <c r="E110" s="10" t="s">
        <v>67</v>
      </c>
      <c r="F110" s="4">
        <f>SUM('[1]Параметр себист изделия и сырья'!AJ353)</f>
        <v>649.995</v>
      </c>
      <c r="G110" s="37">
        <f t="shared" si="3"/>
        <v>674.995</v>
      </c>
      <c r="H110" s="37">
        <f t="shared" si="4"/>
        <v>644.995</v>
      </c>
    </row>
    <row r="111" spans="1:8" s="18" customFormat="1" ht="12.75">
      <c r="A111" s="16"/>
      <c r="B111" t="s">
        <v>162</v>
      </c>
      <c r="C111" s="24" t="s">
        <v>144</v>
      </c>
      <c r="D111" s="30" t="s">
        <v>4</v>
      </c>
      <c r="E111" s="10" t="s">
        <v>67</v>
      </c>
      <c r="F111" s="4">
        <f>SUM('[1]Параметр себист изделия и сырья'!AJ354)</f>
        <v>699.9950000000001</v>
      </c>
      <c r="G111" s="37">
        <f t="shared" si="3"/>
        <v>724.9950000000001</v>
      </c>
      <c r="H111" s="37">
        <f t="shared" si="4"/>
        <v>694.9950000000001</v>
      </c>
    </row>
    <row r="112" spans="1:8" s="18" customFormat="1" ht="12.75">
      <c r="A112" s="16"/>
      <c r="B112" t="s">
        <v>162</v>
      </c>
      <c r="C112" s="24" t="s">
        <v>144</v>
      </c>
      <c r="D112" s="30" t="s">
        <v>73</v>
      </c>
      <c r="E112" s="10" t="s">
        <v>67</v>
      </c>
      <c r="F112" s="4">
        <f>SUM('[1]Параметр себист изделия и сырья'!AJ355)</f>
        <v>729.9950000000001</v>
      </c>
      <c r="G112" s="37">
        <f t="shared" si="3"/>
        <v>754.9950000000001</v>
      </c>
      <c r="H112" s="37">
        <f t="shared" si="4"/>
        <v>724.9950000000001</v>
      </c>
    </row>
    <row r="113" spans="1:8" s="18" customFormat="1" ht="12.75">
      <c r="A113" s="16"/>
      <c r="B113" t="s">
        <v>162</v>
      </c>
      <c r="C113" s="24" t="s">
        <v>144</v>
      </c>
      <c r="D113" s="30" t="s">
        <v>74</v>
      </c>
      <c r="E113" s="10" t="s">
        <v>67</v>
      </c>
      <c r="F113" s="4">
        <f>SUM('[1]Параметр себист изделия и сырья'!AJ356)</f>
        <v>760</v>
      </c>
      <c r="G113" s="37">
        <f t="shared" si="3"/>
        <v>785</v>
      </c>
      <c r="H113" s="37">
        <f t="shared" si="4"/>
        <v>755</v>
      </c>
    </row>
    <row r="114" spans="1:8" s="18" customFormat="1" ht="12.75">
      <c r="A114" s="16"/>
      <c r="B114" t="s">
        <v>162</v>
      </c>
      <c r="C114" s="24" t="s">
        <v>144</v>
      </c>
      <c r="D114" s="30" t="s">
        <v>75</v>
      </c>
      <c r="E114" s="10" t="s">
        <v>67</v>
      </c>
      <c r="F114" s="4">
        <f>SUM('[1]Параметр себист изделия и сырья'!AJ357)</f>
        <v>790</v>
      </c>
      <c r="G114" s="37">
        <f t="shared" si="3"/>
        <v>815</v>
      </c>
      <c r="H114" s="37">
        <f t="shared" si="4"/>
        <v>785</v>
      </c>
    </row>
    <row r="115" spans="1:8" s="18" customFormat="1" ht="12.75">
      <c r="A115" s="16"/>
      <c r="B115" t="s">
        <v>162</v>
      </c>
      <c r="C115" s="24" t="s">
        <v>144</v>
      </c>
      <c r="D115" s="30" t="s">
        <v>5</v>
      </c>
      <c r="E115" s="10" t="s">
        <v>67</v>
      </c>
      <c r="F115" s="4">
        <f>SUM('[1]Параметр себист изделия и сырья'!AJ358)</f>
        <v>869.995</v>
      </c>
      <c r="G115" s="37">
        <f t="shared" si="3"/>
        <v>894.995</v>
      </c>
      <c r="H115" s="37">
        <f t="shared" si="4"/>
        <v>864.995</v>
      </c>
    </row>
    <row r="116" spans="1:8" s="18" customFormat="1" ht="12.75">
      <c r="A116" s="16"/>
      <c r="B116" t="s">
        <v>162</v>
      </c>
      <c r="C116" s="24" t="s">
        <v>144</v>
      </c>
      <c r="D116" s="30" t="s">
        <v>22</v>
      </c>
      <c r="E116" s="10" t="s">
        <v>67</v>
      </c>
      <c r="F116" s="4">
        <f>SUM('[1]Параметр себист изделия и сырья'!AJ359)</f>
        <v>899.995</v>
      </c>
      <c r="G116" s="37">
        <f t="shared" si="3"/>
        <v>924.995</v>
      </c>
      <c r="H116" s="37">
        <f t="shared" si="4"/>
        <v>894.995</v>
      </c>
    </row>
    <row r="117" spans="1:8" s="18" customFormat="1" ht="12.75">
      <c r="A117" s="16"/>
      <c r="B117" t="s">
        <v>162</v>
      </c>
      <c r="C117" s="24" t="s">
        <v>144</v>
      </c>
      <c r="D117" s="30" t="s">
        <v>76</v>
      </c>
      <c r="E117" s="10" t="s">
        <v>67</v>
      </c>
      <c r="F117" s="4">
        <f>SUM('[1]Параметр себист изделия и сырья'!AJ360)</f>
        <v>960</v>
      </c>
      <c r="G117" s="37">
        <f t="shared" si="3"/>
        <v>985</v>
      </c>
      <c r="H117" s="37">
        <f t="shared" si="4"/>
        <v>955</v>
      </c>
    </row>
    <row r="118" spans="1:8" s="18" customFormat="1" ht="12.75">
      <c r="A118" s="16"/>
      <c r="B118" t="s">
        <v>162</v>
      </c>
      <c r="C118" s="24" t="s">
        <v>144</v>
      </c>
      <c r="D118" s="30" t="s">
        <v>19</v>
      </c>
      <c r="E118" s="10" t="s">
        <v>67</v>
      </c>
      <c r="F118" s="4">
        <f>SUM('[1]Параметр себист изделия и сырья'!AJ361)</f>
        <v>1010</v>
      </c>
      <c r="G118" s="37">
        <f t="shared" si="3"/>
        <v>1035</v>
      </c>
      <c r="H118" s="37">
        <f t="shared" si="4"/>
        <v>1005</v>
      </c>
    </row>
    <row r="119" spans="1:8" s="18" customFormat="1" ht="12.75">
      <c r="A119" s="16"/>
      <c r="B119" t="s">
        <v>162</v>
      </c>
      <c r="C119" s="24" t="s">
        <v>144</v>
      </c>
      <c r="D119" s="30" t="s">
        <v>8</v>
      </c>
      <c r="E119" s="10" t="s">
        <v>67</v>
      </c>
      <c r="F119" s="4">
        <f>SUM('[1]Параметр себист изделия и сырья'!AJ362)</f>
        <v>1099.995</v>
      </c>
      <c r="G119" s="37">
        <f t="shared" si="3"/>
        <v>1124.995</v>
      </c>
      <c r="H119" s="37">
        <f t="shared" si="4"/>
        <v>1094.995</v>
      </c>
    </row>
    <row r="120" spans="1:8" s="18" customFormat="1" ht="12.75">
      <c r="A120" s="16"/>
      <c r="B120" t="s">
        <v>162</v>
      </c>
      <c r="C120" s="24" t="s">
        <v>144</v>
      </c>
      <c r="D120" s="30" t="s">
        <v>27</v>
      </c>
      <c r="E120" s="10" t="s">
        <v>67</v>
      </c>
      <c r="F120" s="4">
        <f>SUM('[1]Параметр себист изделия и сырья'!AJ363)</f>
        <v>1159.995</v>
      </c>
      <c r="G120" s="37">
        <f t="shared" si="3"/>
        <v>1184.995</v>
      </c>
      <c r="H120" s="37">
        <f t="shared" si="4"/>
        <v>1154.995</v>
      </c>
    </row>
    <row r="121" spans="1:8" s="18" customFormat="1" ht="12.75">
      <c r="A121" s="16"/>
      <c r="B121" t="s">
        <v>162</v>
      </c>
      <c r="C121" s="24" t="s">
        <v>144</v>
      </c>
      <c r="D121" s="30" t="s">
        <v>77</v>
      </c>
      <c r="E121" s="10" t="s">
        <v>67</v>
      </c>
      <c r="F121" s="4">
        <f>SUM('[1]Параметр себист изделия и сырья'!AJ364)</f>
        <v>1220</v>
      </c>
      <c r="G121" s="37">
        <f t="shared" si="3"/>
        <v>1245</v>
      </c>
      <c r="H121" s="37">
        <f t="shared" si="4"/>
        <v>1215</v>
      </c>
    </row>
    <row r="122" spans="1:8" s="18" customFormat="1" ht="12.75">
      <c r="A122" s="16"/>
      <c r="B122" t="s">
        <v>162</v>
      </c>
      <c r="C122" s="24" t="s">
        <v>144</v>
      </c>
      <c r="D122" s="30" t="s">
        <v>78</v>
      </c>
      <c r="E122" s="10" t="s">
        <v>67</v>
      </c>
      <c r="F122" s="4">
        <f>SUM('[1]Параметр себист изделия и сырья'!AJ365)</f>
        <v>1280</v>
      </c>
      <c r="G122" s="37">
        <f t="shared" si="3"/>
        <v>1305</v>
      </c>
      <c r="H122" s="37">
        <f t="shared" si="4"/>
        <v>1275</v>
      </c>
    </row>
    <row r="123" spans="1:8" s="18" customFormat="1" ht="12.75">
      <c r="A123" s="16"/>
      <c r="B123" t="s">
        <v>162</v>
      </c>
      <c r="C123" s="24" t="s">
        <v>144</v>
      </c>
      <c r="D123" s="30" t="s">
        <v>80</v>
      </c>
      <c r="E123" s="10" t="s">
        <v>67</v>
      </c>
      <c r="F123" s="4">
        <f>SUM('[1]Параметр себист изделия и сырья'!AJ366)</f>
        <v>1380</v>
      </c>
      <c r="G123" s="37">
        <f t="shared" si="3"/>
        <v>1405</v>
      </c>
      <c r="H123" s="37">
        <f t="shared" si="4"/>
        <v>1375</v>
      </c>
    </row>
    <row r="124" spans="1:8" s="18" customFormat="1" ht="12.75">
      <c r="A124" s="16"/>
      <c r="B124" t="s">
        <v>162</v>
      </c>
      <c r="C124" s="24" t="s">
        <v>144</v>
      </c>
      <c r="D124" s="30" t="s">
        <v>79</v>
      </c>
      <c r="E124" s="10" t="s">
        <v>67</v>
      </c>
      <c r="F124" s="4">
        <f>SUM('[1]Параметр себист изделия и сырья'!AJ367)</f>
        <v>1480</v>
      </c>
      <c r="G124" s="37">
        <f t="shared" si="3"/>
        <v>1505</v>
      </c>
      <c r="H124" s="37">
        <f t="shared" si="4"/>
        <v>1475</v>
      </c>
    </row>
    <row r="125" spans="1:8" s="18" customFormat="1" ht="12.75">
      <c r="A125" s="16"/>
      <c r="B125" t="s">
        <v>162</v>
      </c>
      <c r="C125" s="24" t="s">
        <v>144</v>
      </c>
      <c r="D125" s="30" t="s">
        <v>81</v>
      </c>
      <c r="E125" s="3" t="s">
        <v>159</v>
      </c>
      <c r="F125" s="4">
        <f>SUM('[1]Параметр себист изделия и сырья'!AJ368)</f>
        <v>280</v>
      </c>
      <c r="G125" s="37">
        <f t="shared" si="3"/>
        <v>305</v>
      </c>
      <c r="H125" s="37">
        <f t="shared" si="4"/>
        <v>275</v>
      </c>
    </row>
    <row r="126" spans="1:7" s="18" customFormat="1" ht="15">
      <c r="A126" s="16"/>
      <c r="B126" s="12" t="s">
        <v>229</v>
      </c>
      <c r="C126" s="24"/>
      <c r="D126" s="30"/>
      <c r="E126" s="3"/>
      <c r="F126" s="4"/>
      <c r="G126" s="37"/>
    </row>
    <row r="127" spans="1:8" s="18" customFormat="1" ht="12.75">
      <c r="A127" s="16"/>
      <c r="B127" t="s">
        <v>230</v>
      </c>
      <c r="C127" s="24"/>
      <c r="D127" s="30" t="s">
        <v>13</v>
      </c>
      <c r="E127" s="10" t="s">
        <v>67</v>
      </c>
      <c r="F127" s="4">
        <f>SUM('[1]Параметр себист изделия и сырья'!AJ489)</f>
        <v>799.995</v>
      </c>
      <c r="G127" s="37">
        <f t="shared" si="3"/>
        <v>824.995</v>
      </c>
      <c r="H127" s="37">
        <f>F127-20</f>
        <v>779.995</v>
      </c>
    </row>
    <row r="128" spans="1:8" s="18" customFormat="1" ht="12.75">
      <c r="A128" s="16"/>
      <c r="B128" t="s">
        <v>230</v>
      </c>
      <c r="C128" s="24"/>
      <c r="D128" s="30" t="s">
        <v>68</v>
      </c>
      <c r="E128" s="10" t="s">
        <v>67</v>
      </c>
      <c r="F128" s="4"/>
      <c r="G128" s="37">
        <f>F128+20</f>
        <v>20</v>
      </c>
      <c r="H128" s="37">
        <f aca="true" t="shared" si="5" ref="H128:H176">F128-20</f>
        <v>-20</v>
      </c>
    </row>
    <row r="129" spans="1:8" s="18" customFormat="1" ht="12.75">
      <c r="A129" s="16"/>
      <c r="B129" t="s">
        <v>230</v>
      </c>
      <c r="C129" s="24"/>
      <c r="D129" s="30" t="s">
        <v>15</v>
      </c>
      <c r="E129" s="10" t="s">
        <v>67</v>
      </c>
      <c r="F129" s="4">
        <f>SUM('[1]Параметр себист изделия и сырья'!AJ490)</f>
        <v>849.995</v>
      </c>
      <c r="G129" s="37">
        <f t="shared" si="3"/>
        <v>874.995</v>
      </c>
      <c r="H129" s="37">
        <f t="shared" si="5"/>
        <v>829.995</v>
      </c>
    </row>
    <row r="130" spans="1:8" s="18" customFormat="1" ht="12.75">
      <c r="A130" s="16"/>
      <c r="B130" t="s">
        <v>230</v>
      </c>
      <c r="C130" s="24"/>
      <c r="D130" s="30" t="s">
        <v>69</v>
      </c>
      <c r="E130" s="10" t="s">
        <v>67</v>
      </c>
      <c r="F130" s="4"/>
      <c r="G130" s="37">
        <v>900</v>
      </c>
      <c r="H130" s="37">
        <f t="shared" si="5"/>
        <v>-20</v>
      </c>
    </row>
    <row r="131" spans="1:8" s="18" customFormat="1" ht="12.75">
      <c r="A131" s="16"/>
      <c r="B131" t="s">
        <v>230</v>
      </c>
      <c r="C131" s="24"/>
      <c r="D131" s="30" t="s">
        <v>7</v>
      </c>
      <c r="E131" s="10" t="s">
        <v>67</v>
      </c>
      <c r="F131" s="4">
        <f>SUM('[1]Параметр себист изделия и сырья'!AJ491)</f>
        <v>879.995</v>
      </c>
      <c r="G131" s="37">
        <f t="shared" si="3"/>
        <v>904.995</v>
      </c>
      <c r="H131" s="37">
        <f t="shared" si="5"/>
        <v>859.995</v>
      </c>
    </row>
    <row r="132" spans="1:8" s="18" customFormat="1" ht="12.75">
      <c r="A132" s="16"/>
      <c r="B132" t="s">
        <v>230</v>
      </c>
      <c r="C132" s="24"/>
      <c r="D132" s="30" t="s">
        <v>29</v>
      </c>
      <c r="E132" s="10" t="s">
        <v>67</v>
      </c>
      <c r="F132" s="4"/>
      <c r="G132" s="37">
        <v>940</v>
      </c>
      <c r="H132" s="37">
        <f t="shared" si="5"/>
        <v>-20</v>
      </c>
    </row>
    <row r="133" spans="1:8" s="18" customFormat="1" ht="12.75">
      <c r="A133" s="16"/>
      <c r="B133" t="s">
        <v>230</v>
      </c>
      <c r="C133" s="24"/>
      <c r="D133" s="30" t="s">
        <v>70</v>
      </c>
      <c r="E133" s="10" t="s">
        <v>67</v>
      </c>
      <c r="F133" s="4">
        <f>SUM('[1]Параметр себист изделия и сырья'!AJ492)</f>
        <v>970</v>
      </c>
      <c r="G133" s="37">
        <f t="shared" si="3"/>
        <v>995</v>
      </c>
      <c r="H133" s="37">
        <f t="shared" si="5"/>
        <v>950</v>
      </c>
    </row>
    <row r="134" spans="1:8" s="18" customFormat="1" ht="12.75">
      <c r="A134" s="16"/>
      <c r="B134" t="s">
        <v>230</v>
      </c>
      <c r="C134" s="24"/>
      <c r="D134" s="30" t="s">
        <v>71</v>
      </c>
      <c r="E134" s="10" t="s">
        <v>67</v>
      </c>
      <c r="F134" s="4"/>
      <c r="G134" s="37">
        <v>1020</v>
      </c>
      <c r="H134" s="37">
        <f t="shared" si="5"/>
        <v>-20</v>
      </c>
    </row>
    <row r="135" spans="1:8" s="18" customFormat="1" ht="12.75">
      <c r="A135" s="16"/>
      <c r="B135" t="s">
        <v>230</v>
      </c>
      <c r="C135" s="24"/>
      <c r="D135" s="30" t="s">
        <v>26</v>
      </c>
      <c r="E135" s="10" t="s">
        <v>67</v>
      </c>
      <c r="F135" s="4">
        <f>SUM('[1]Параметр себист изделия и сырья'!AJ493)</f>
        <v>1039.9950000000001</v>
      </c>
      <c r="G135" s="37">
        <f t="shared" si="3"/>
        <v>1064.9950000000001</v>
      </c>
      <c r="H135" s="37">
        <f t="shared" si="5"/>
        <v>1019.9950000000001</v>
      </c>
    </row>
    <row r="136" spans="1:8" s="18" customFormat="1" ht="12.75">
      <c r="A136" s="16"/>
      <c r="B136" t="s">
        <v>230</v>
      </c>
      <c r="C136" s="24"/>
      <c r="D136" s="30" t="s">
        <v>72</v>
      </c>
      <c r="E136" s="10" t="s">
        <v>67</v>
      </c>
      <c r="F136" s="4"/>
      <c r="G136" s="37">
        <v>1090</v>
      </c>
      <c r="H136" s="37">
        <f t="shared" si="5"/>
        <v>-20</v>
      </c>
    </row>
    <row r="137" spans="1:8" s="18" customFormat="1" ht="12.75">
      <c r="A137" s="16"/>
      <c r="B137" t="s">
        <v>230</v>
      </c>
      <c r="C137" s="24"/>
      <c r="D137" s="30" t="s">
        <v>4</v>
      </c>
      <c r="E137" s="10" t="s">
        <v>67</v>
      </c>
      <c r="F137" s="4">
        <f>SUM('[1]Параметр себист изделия и сырья'!AJ494)</f>
        <v>1109.995</v>
      </c>
      <c r="G137" s="37">
        <f t="shared" si="3"/>
        <v>1134.995</v>
      </c>
      <c r="H137" s="37">
        <f t="shared" si="5"/>
        <v>1089.995</v>
      </c>
    </row>
    <row r="138" spans="1:8" s="18" customFormat="1" ht="12.75">
      <c r="A138" s="16"/>
      <c r="B138" t="s">
        <v>230</v>
      </c>
      <c r="C138" s="24"/>
      <c r="D138" s="30" t="s">
        <v>73</v>
      </c>
      <c r="E138" s="10" t="s">
        <v>67</v>
      </c>
      <c r="F138" s="4"/>
      <c r="G138" s="37">
        <v>1150</v>
      </c>
      <c r="H138" s="37">
        <f t="shared" si="5"/>
        <v>-20</v>
      </c>
    </row>
    <row r="139" spans="1:8" s="18" customFormat="1" ht="12.75">
      <c r="A139" s="16"/>
      <c r="B139" t="s">
        <v>230</v>
      </c>
      <c r="C139" s="24"/>
      <c r="D139" s="30" t="s">
        <v>74</v>
      </c>
      <c r="E139" s="10" t="s">
        <v>67</v>
      </c>
      <c r="F139" s="4"/>
      <c r="G139" s="37">
        <v>1220</v>
      </c>
      <c r="H139" s="37">
        <f t="shared" si="5"/>
        <v>-20</v>
      </c>
    </row>
    <row r="140" spans="1:8" s="18" customFormat="1" ht="12.75">
      <c r="A140" s="16"/>
      <c r="B140" t="s">
        <v>230</v>
      </c>
      <c r="C140" s="24"/>
      <c r="D140" s="30" t="s">
        <v>75</v>
      </c>
      <c r="E140" s="10" t="s">
        <v>67</v>
      </c>
      <c r="F140" s="4"/>
      <c r="G140" s="37">
        <v>1260</v>
      </c>
      <c r="H140" s="37">
        <f t="shared" si="5"/>
        <v>-20</v>
      </c>
    </row>
    <row r="141" spans="1:8" s="18" customFormat="1" ht="12.75">
      <c r="A141" s="16"/>
      <c r="B141" t="s">
        <v>230</v>
      </c>
      <c r="C141" s="24"/>
      <c r="D141" s="30" t="s">
        <v>5</v>
      </c>
      <c r="E141" s="10" t="s">
        <v>67</v>
      </c>
      <c r="F141" s="4">
        <f>SUM('[1]Параметр себист изделия и сырья'!AJ495)</f>
        <v>1279.995</v>
      </c>
      <c r="G141" s="37">
        <f>F141+25</f>
        <v>1304.995</v>
      </c>
      <c r="H141" s="37">
        <f t="shared" si="5"/>
        <v>1259.995</v>
      </c>
    </row>
    <row r="142" spans="1:8" s="18" customFormat="1" ht="12.75">
      <c r="A142" s="16"/>
      <c r="B142" t="s">
        <v>230</v>
      </c>
      <c r="C142" s="24"/>
      <c r="D142" s="30" t="s">
        <v>22</v>
      </c>
      <c r="E142" s="10" t="s">
        <v>67</v>
      </c>
      <c r="F142" s="4"/>
      <c r="G142" s="37">
        <v>1370</v>
      </c>
      <c r="H142" s="37">
        <f t="shared" si="5"/>
        <v>-20</v>
      </c>
    </row>
    <row r="143" spans="1:8" s="18" customFormat="1" ht="12.75">
      <c r="A143" s="16"/>
      <c r="B143" t="s">
        <v>230</v>
      </c>
      <c r="C143" s="24"/>
      <c r="D143" s="30" t="s">
        <v>76</v>
      </c>
      <c r="E143" s="10" t="s">
        <v>67</v>
      </c>
      <c r="F143" s="4"/>
      <c r="G143" s="37"/>
      <c r="H143" s="37">
        <f t="shared" si="5"/>
        <v>-20</v>
      </c>
    </row>
    <row r="144" spans="1:8" s="18" customFormat="1" ht="12.75">
      <c r="A144" s="16"/>
      <c r="B144" t="s">
        <v>230</v>
      </c>
      <c r="C144" s="24"/>
      <c r="D144" s="30" t="s">
        <v>19</v>
      </c>
      <c r="E144" s="10" t="s">
        <v>67</v>
      </c>
      <c r="F144" s="4"/>
      <c r="G144" s="37"/>
      <c r="H144" s="37">
        <f t="shared" si="5"/>
        <v>-20</v>
      </c>
    </row>
    <row r="145" spans="1:8" s="18" customFormat="1" ht="12.75">
      <c r="A145" s="16"/>
      <c r="B145" t="s">
        <v>230</v>
      </c>
      <c r="C145" s="24"/>
      <c r="D145" s="30" t="s">
        <v>8</v>
      </c>
      <c r="E145" s="10" t="s">
        <v>67</v>
      </c>
      <c r="F145" s="4">
        <f>SUM('[1]Параметр себист изделия и сырья'!AJ496)</f>
        <v>1409.995</v>
      </c>
      <c r="G145" s="37">
        <f>F145+25</f>
        <v>1434.995</v>
      </c>
      <c r="H145" s="37">
        <f t="shared" si="5"/>
        <v>1389.995</v>
      </c>
    </row>
    <row r="146" spans="1:8" s="18" customFormat="1" ht="12.75">
      <c r="A146" s="16"/>
      <c r="B146" t="s">
        <v>230</v>
      </c>
      <c r="C146" s="24"/>
      <c r="D146" s="30" t="s">
        <v>27</v>
      </c>
      <c r="E146" s="10" t="s">
        <v>67</v>
      </c>
      <c r="F146" s="4"/>
      <c r="G146" s="37">
        <v>1470</v>
      </c>
      <c r="H146" s="37">
        <f t="shared" si="5"/>
        <v>-20</v>
      </c>
    </row>
    <row r="147" spans="1:8" s="18" customFormat="1" ht="12.75">
      <c r="A147" s="16"/>
      <c r="B147" t="s">
        <v>230</v>
      </c>
      <c r="C147" s="24"/>
      <c r="D147" s="30" t="s">
        <v>77</v>
      </c>
      <c r="E147" s="10" t="s">
        <v>67</v>
      </c>
      <c r="F147" s="4"/>
      <c r="G147" s="37">
        <v>1520</v>
      </c>
      <c r="H147" s="37">
        <f t="shared" si="5"/>
        <v>-20</v>
      </c>
    </row>
    <row r="148" spans="1:8" s="18" customFormat="1" ht="12.75">
      <c r="A148" s="16"/>
      <c r="B148" t="s">
        <v>230</v>
      </c>
      <c r="C148" s="24"/>
      <c r="D148" s="30" t="s">
        <v>78</v>
      </c>
      <c r="E148" s="10" t="s">
        <v>67</v>
      </c>
      <c r="F148" s="4">
        <f>SUM('[1]Параметр себист изделия и сырья'!AJ497)</f>
        <v>1549.995</v>
      </c>
      <c r="G148" s="37">
        <f>F148+25</f>
        <v>1574.995</v>
      </c>
      <c r="H148" s="37">
        <f t="shared" si="5"/>
        <v>1529.995</v>
      </c>
    </row>
    <row r="149" spans="1:8" s="18" customFormat="1" ht="12.75">
      <c r="A149" s="16"/>
      <c r="B149" t="s">
        <v>230</v>
      </c>
      <c r="C149" s="24"/>
      <c r="D149" s="30" t="s">
        <v>80</v>
      </c>
      <c r="E149" s="10" t="s">
        <v>67</v>
      </c>
      <c r="F149" s="4"/>
      <c r="G149" s="37">
        <v>1630</v>
      </c>
      <c r="H149" s="37">
        <f t="shared" si="5"/>
        <v>-20</v>
      </c>
    </row>
    <row r="150" spans="1:8" s="18" customFormat="1" ht="12.75">
      <c r="A150" s="16"/>
      <c r="B150" t="s">
        <v>230</v>
      </c>
      <c r="C150" s="24"/>
      <c r="D150" s="30" t="s">
        <v>79</v>
      </c>
      <c r="E150" s="10" t="s">
        <v>67</v>
      </c>
      <c r="F150" s="4">
        <f>SUM('[1]Параметр себист изделия и сырья'!AJ512)</f>
        <v>0</v>
      </c>
      <c r="G150" s="37">
        <v>1970</v>
      </c>
      <c r="H150" s="37">
        <f t="shared" si="5"/>
        <v>-20</v>
      </c>
    </row>
    <row r="151" spans="1:8" s="18" customFormat="1" ht="12.75">
      <c r="A151" s="16"/>
      <c r="B151" t="s">
        <v>230</v>
      </c>
      <c r="C151" s="24"/>
      <c r="D151" s="30" t="s">
        <v>81</v>
      </c>
      <c r="E151" s="10" t="s">
        <v>67</v>
      </c>
      <c r="F151" s="4">
        <f>SUM('[1]Параметр себист изделия и сырья'!AJ513)</f>
        <v>0</v>
      </c>
      <c r="G151" s="37">
        <v>650</v>
      </c>
      <c r="H151" s="37">
        <f t="shared" si="5"/>
        <v>-20</v>
      </c>
    </row>
    <row r="152" spans="1:8" s="18" customFormat="1" ht="12.75">
      <c r="A152" s="16"/>
      <c r="B152" t="s">
        <v>231</v>
      </c>
      <c r="C152" s="24"/>
      <c r="D152" s="30" t="s">
        <v>13</v>
      </c>
      <c r="E152" s="10" t="s">
        <v>67</v>
      </c>
      <c r="F152" s="4">
        <f>SUM('[1]Параметр себист изделия и сырья'!AJ514)</f>
        <v>0</v>
      </c>
      <c r="G152" s="37">
        <v>430</v>
      </c>
      <c r="H152" s="37">
        <f t="shared" si="5"/>
        <v>-20</v>
      </c>
    </row>
    <row r="153" spans="1:8" s="18" customFormat="1" ht="12.75">
      <c r="A153" s="16"/>
      <c r="B153" t="s">
        <v>231</v>
      </c>
      <c r="C153" s="24"/>
      <c r="D153" s="30" t="s">
        <v>68</v>
      </c>
      <c r="E153" s="10" t="s">
        <v>67</v>
      </c>
      <c r="F153" s="4">
        <f>SUM('[1]Параметр себист изделия и сырья'!AJ515)</f>
        <v>0</v>
      </c>
      <c r="G153" s="37">
        <v>450</v>
      </c>
      <c r="H153" s="37">
        <f t="shared" si="5"/>
        <v>-20</v>
      </c>
    </row>
    <row r="154" spans="1:8" s="18" customFormat="1" ht="12.75">
      <c r="A154" s="16"/>
      <c r="B154" t="s">
        <v>231</v>
      </c>
      <c r="C154" s="24"/>
      <c r="D154" s="30" t="s">
        <v>15</v>
      </c>
      <c r="E154" s="10" t="s">
        <v>67</v>
      </c>
      <c r="F154" s="4">
        <f>SUM('[1]Параметр себист изделия и сырья'!AJ516)</f>
        <v>0</v>
      </c>
      <c r="G154" s="37">
        <v>490</v>
      </c>
      <c r="H154" s="37">
        <f t="shared" si="5"/>
        <v>-20</v>
      </c>
    </row>
    <row r="155" spans="1:8" s="18" customFormat="1" ht="12.75">
      <c r="A155" s="16"/>
      <c r="B155" t="s">
        <v>231</v>
      </c>
      <c r="C155" s="24"/>
      <c r="D155" s="30" t="s">
        <v>69</v>
      </c>
      <c r="E155" s="10" t="s">
        <v>67</v>
      </c>
      <c r="F155" s="4">
        <f>SUM('[1]Параметр себист изделия и сырья'!AJ517)</f>
        <v>0</v>
      </c>
      <c r="G155" s="37">
        <v>520</v>
      </c>
      <c r="H155" s="37">
        <f t="shared" si="5"/>
        <v>-20</v>
      </c>
    </row>
    <row r="156" spans="1:8" s="18" customFormat="1" ht="12.75">
      <c r="A156" s="16"/>
      <c r="B156" t="s">
        <v>231</v>
      </c>
      <c r="C156" s="24"/>
      <c r="D156" s="30" t="s">
        <v>7</v>
      </c>
      <c r="E156" s="10" t="s">
        <v>67</v>
      </c>
      <c r="F156" s="4">
        <f>SUM('[1]Параметр себист изделия и сырья'!AJ518)</f>
        <v>0</v>
      </c>
      <c r="G156" s="37">
        <v>530</v>
      </c>
      <c r="H156" s="37">
        <f t="shared" si="5"/>
        <v>-20</v>
      </c>
    </row>
    <row r="157" spans="1:8" s="18" customFormat="1" ht="12.75">
      <c r="A157" s="16"/>
      <c r="B157" t="s">
        <v>231</v>
      </c>
      <c r="C157" s="24"/>
      <c r="D157" s="30" t="s">
        <v>29</v>
      </c>
      <c r="E157" s="10" t="s">
        <v>67</v>
      </c>
      <c r="F157" s="4">
        <f>SUM('[1]Параметр себист изделия и сырья'!AJ519)</f>
        <v>0</v>
      </c>
      <c r="G157" s="37">
        <v>570</v>
      </c>
      <c r="H157" s="37">
        <f t="shared" si="5"/>
        <v>-20</v>
      </c>
    </row>
    <row r="158" spans="1:8" s="18" customFormat="1" ht="12.75">
      <c r="A158" s="16"/>
      <c r="B158" t="s">
        <v>231</v>
      </c>
      <c r="C158" s="24"/>
      <c r="D158" s="30" t="s">
        <v>70</v>
      </c>
      <c r="E158" s="10" t="s">
        <v>67</v>
      </c>
      <c r="F158" s="4">
        <f>SUM('[1]Параметр себист изделия и сырья'!AJ520)</f>
        <v>0</v>
      </c>
      <c r="G158" s="37">
        <v>590</v>
      </c>
      <c r="H158" s="37">
        <f t="shared" si="5"/>
        <v>-20</v>
      </c>
    </row>
    <row r="159" spans="1:8" s="18" customFormat="1" ht="12.75">
      <c r="A159" s="16"/>
      <c r="B159" t="s">
        <v>231</v>
      </c>
      <c r="C159" s="24"/>
      <c r="D159" s="30" t="s">
        <v>71</v>
      </c>
      <c r="E159" s="10" t="s">
        <v>67</v>
      </c>
      <c r="F159" s="4">
        <f>SUM('[1]Параметр себист изделия и сырья'!AJ521)</f>
        <v>0</v>
      </c>
      <c r="G159" s="37">
        <v>605</v>
      </c>
      <c r="H159" s="37">
        <f t="shared" si="5"/>
        <v>-20</v>
      </c>
    </row>
    <row r="160" spans="1:8" s="18" customFormat="1" ht="12.75">
      <c r="A160" s="16"/>
      <c r="B160" t="s">
        <v>231</v>
      </c>
      <c r="C160" s="24"/>
      <c r="D160" s="30" t="s">
        <v>26</v>
      </c>
      <c r="E160" s="10" t="s">
        <v>67</v>
      </c>
      <c r="F160" s="4">
        <f>SUM('[1]Параметр себист изделия и сырья'!AJ522)</f>
        <v>0</v>
      </c>
      <c r="G160" s="37">
        <v>615</v>
      </c>
      <c r="H160" s="37">
        <f t="shared" si="5"/>
        <v>-20</v>
      </c>
    </row>
    <row r="161" spans="1:8" s="18" customFormat="1" ht="12.75">
      <c r="A161" s="16"/>
      <c r="B161" t="s">
        <v>231</v>
      </c>
      <c r="C161" s="24"/>
      <c r="D161" s="30" t="s">
        <v>72</v>
      </c>
      <c r="E161" s="10" t="s">
        <v>67</v>
      </c>
      <c r="F161" s="4">
        <f>SUM('[1]Параметр себист изделия и сырья'!AJ523)</f>
        <v>0</v>
      </c>
      <c r="G161" s="37">
        <v>625</v>
      </c>
      <c r="H161" s="37">
        <f t="shared" si="5"/>
        <v>-20</v>
      </c>
    </row>
    <row r="162" spans="1:8" s="18" customFormat="1" ht="12.75">
      <c r="A162" s="16"/>
      <c r="B162" t="s">
        <v>231</v>
      </c>
      <c r="C162" s="24"/>
      <c r="D162" s="30" t="s">
        <v>4</v>
      </c>
      <c r="E162" s="10" t="s">
        <v>67</v>
      </c>
      <c r="F162" s="4">
        <f>SUM('[1]Параметр себист изделия и сырья'!AJ524)</f>
        <v>0</v>
      </c>
      <c r="G162" s="37">
        <v>630</v>
      </c>
      <c r="H162" s="37">
        <f t="shared" si="5"/>
        <v>-20</v>
      </c>
    </row>
    <row r="163" spans="1:8" s="18" customFormat="1" ht="12.75">
      <c r="A163" s="16"/>
      <c r="B163" t="s">
        <v>231</v>
      </c>
      <c r="C163" s="24"/>
      <c r="D163" s="30" t="s">
        <v>73</v>
      </c>
      <c r="E163" s="10" t="s">
        <v>67</v>
      </c>
      <c r="F163" s="4">
        <f>SUM('[1]Параметр себист изделия и сырья'!AJ525)</f>
        <v>0</v>
      </c>
      <c r="G163" s="37">
        <v>650</v>
      </c>
      <c r="H163" s="37">
        <f t="shared" si="5"/>
        <v>-20</v>
      </c>
    </row>
    <row r="164" spans="1:8" s="18" customFormat="1" ht="12.75">
      <c r="A164" s="16"/>
      <c r="B164" t="s">
        <v>231</v>
      </c>
      <c r="C164" s="24"/>
      <c r="D164" s="30" t="s">
        <v>74</v>
      </c>
      <c r="E164" s="10" t="s">
        <v>67</v>
      </c>
      <c r="F164" s="4">
        <f>SUM('[1]Параметр себист изделия и сырья'!AJ526)</f>
        <v>0</v>
      </c>
      <c r="G164" s="37">
        <v>680</v>
      </c>
      <c r="H164" s="37">
        <f t="shared" si="5"/>
        <v>-20</v>
      </c>
    </row>
    <row r="165" spans="1:8" s="18" customFormat="1" ht="12.75">
      <c r="A165" s="16"/>
      <c r="B165" t="s">
        <v>231</v>
      </c>
      <c r="C165" s="24"/>
      <c r="D165" s="30" t="s">
        <v>75</v>
      </c>
      <c r="E165" s="10" t="s">
        <v>67</v>
      </c>
      <c r="F165" s="4">
        <f>SUM('[1]Параметр себист изделия и сырья'!AJ527)</f>
        <v>0</v>
      </c>
      <c r="G165" s="37">
        <v>710</v>
      </c>
      <c r="H165" s="37">
        <f t="shared" si="5"/>
        <v>-20</v>
      </c>
    </row>
    <row r="166" spans="1:8" s="18" customFormat="1" ht="12.75">
      <c r="A166" s="16"/>
      <c r="B166" t="s">
        <v>231</v>
      </c>
      <c r="C166" s="24"/>
      <c r="D166" s="30" t="s">
        <v>5</v>
      </c>
      <c r="E166" s="10" t="s">
        <v>67</v>
      </c>
      <c r="F166" s="4">
        <f>SUM('[1]Параметр себист изделия и сырья'!AJ528)</f>
        <v>0</v>
      </c>
      <c r="G166" s="37">
        <v>730</v>
      </c>
      <c r="H166" s="37">
        <f t="shared" si="5"/>
        <v>-20</v>
      </c>
    </row>
    <row r="167" spans="1:8" s="18" customFormat="1" ht="12.75">
      <c r="A167" s="16"/>
      <c r="B167" t="s">
        <v>231</v>
      </c>
      <c r="C167" s="24"/>
      <c r="D167" s="30" t="s">
        <v>22</v>
      </c>
      <c r="E167" s="10" t="s">
        <v>67</v>
      </c>
      <c r="F167" s="4">
        <f>SUM('[1]Параметр себист изделия и сырья'!AJ529)</f>
        <v>0</v>
      </c>
      <c r="G167" s="37">
        <v>750</v>
      </c>
      <c r="H167" s="37">
        <f t="shared" si="5"/>
        <v>-20</v>
      </c>
    </row>
    <row r="168" spans="1:8" s="18" customFormat="1" ht="12.75">
      <c r="A168" s="16"/>
      <c r="B168" t="s">
        <v>231</v>
      </c>
      <c r="C168" s="24"/>
      <c r="D168" s="30" t="s">
        <v>76</v>
      </c>
      <c r="E168" s="10" t="s">
        <v>67</v>
      </c>
      <c r="F168" s="4">
        <f>SUM('[1]Параметр себист изделия и сырья'!AJ530)</f>
        <v>0</v>
      </c>
      <c r="G168" s="37">
        <v>780</v>
      </c>
      <c r="H168" s="37">
        <f t="shared" si="5"/>
        <v>-20</v>
      </c>
    </row>
    <row r="169" spans="1:8" s="18" customFormat="1" ht="12.75">
      <c r="A169" s="16"/>
      <c r="B169" t="s">
        <v>231</v>
      </c>
      <c r="C169" s="24"/>
      <c r="D169" s="30" t="s">
        <v>19</v>
      </c>
      <c r="E169" s="10" t="s">
        <v>67</v>
      </c>
      <c r="F169" s="4">
        <f>SUM('[1]Параметр себист изделия и сырья'!AJ531)</f>
        <v>0</v>
      </c>
      <c r="G169" s="37">
        <v>810</v>
      </c>
      <c r="H169" s="37">
        <f t="shared" si="5"/>
        <v>-20</v>
      </c>
    </row>
    <row r="170" spans="1:8" s="18" customFormat="1" ht="12.75">
      <c r="A170" s="16"/>
      <c r="B170" t="s">
        <v>231</v>
      </c>
      <c r="C170" s="24"/>
      <c r="D170" s="30" t="s">
        <v>8</v>
      </c>
      <c r="E170" s="10" t="s">
        <v>67</v>
      </c>
      <c r="F170" s="4">
        <f>SUM('[1]Параметр себист изделия и сырья'!AJ532)</f>
        <v>0</v>
      </c>
      <c r="G170" s="37">
        <v>830</v>
      </c>
      <c r="H170" s="37">
        <f t="shared" si="5"/>
        <v>-20</v>
      </c>
    </row>
    <row r="171" spans="1:8" s="18" customFormat="1" ht="12.75">
      <c r="A171" s="16"/>
      <c r="B171" t="s">
        <v>231</v>
      </c>
      <c r="C171" s="24"/>
      <c r="D171" s="30" t="s">
        <v>27</v>
      </c>
      <c r="E171" s="10" t="s">
        <v>67</v>
      </c>
      <c r="F171" s="4">
        <f>SUM('[1]Параметр себист изделия и сырья'!AJ533)</f>
        <v>0</v>
      </c>
      <c r="G171" s="37">
        <v>860</v>
      </c>
      <c r="H171" s="37">
        <f t="shared" si="5"/>
        <v>-20</v>
      </c>
    </row>
    <row r="172" spans="1:8" s="18" customFormat="1" ht="12.75">
      <c r="A172" s="16"/>
      <c r="B172" t="s">
        <v>231</v>
      </c>
      <c r="C172" s="24"/>
      <c r="D172" s="30" t="s">
        <v>77</v>
      </c>
      <c r="E172" s="10" t="s">
        <v>67</v>
      </c>
      <c r="F172" s="4">
        <f>SUM('[1]Параметр себист изделия и сырья'!AJ534)</f>
        <v>0</v>
      </c>
      <c r="G172" s="37">
        <v>880</v>
      </c>
      <c r="H172" s="37">
        <f t="shared" si="5"/>
        <v>-20</v>
      </c>
    </row>
    <row r="173" spans="1:8" s="18" customFormat="1" ht="12.75">
      <c r="A173" s="16"/>
      <c r="B173" t="s">
        <v>231</v>
      </c>
      <c r="C173" s="24"/>
      <c r="D173" s="30" t="s">
        <v>78</v>
      </c>
      <c r="E173" s="10" t="s">
        <v>67</v>
      </c>
      <c r="F173" s="4">
        <f>SUM('[1]Параметр себист изделия и сырья'!AJ535)</f>
        <v>0</v>
      </c>
      <c r="G173" s="37">
        <v>900</v>
      </c>
      <c r="H173" s="37">
        <f t="shared" si="5"/>
        <v>-20</v>
      </c>
    </row>
    <row r="174" spans="1:8" s="18" customFormat="1" ht="12.75">
      <c r="A174" s="16"/>
      <c r="B174" t="s">
        <v>231</v>
      </c>
      <c r="C174" s="24"/>
      <c r="D174" s="30" t="s">
        <v>80</v>
      </c>
      <c r="E174" s="10" t="s">
        <v>67</v>
      </c>
      <c r="F174" s="4">
        <f>SUM('[1]Параметр себист изделия и сырья'!AJ536)</f>
        <v>0</v>
      </c>
      <c r="G174" s="37">
        <v>960</v>
      </c>
      <c r="H174" s="37">
        <f t="shared" si="5"/>
        <v>-20</v>
      </c>
    </row>
    <row r="175" spans="1:8" s="18" customFormat="1" ht="12.75">
      <c r="A175" s="16"/>
      <c r="B175" t="s">
        <v>231</v>
      </c>
      <c r="C175" s="24"/>
      <c r="D175" s="30" t="s">
        <v>79</v>
      </c>
      <c r="E175" s="10" t="s">
        <v>67</v>
      </c>
      <c r="F175" s="4">
        <f>SUM('[1]Параметр себист изделия и сырья'!AJ537)</f>
        <v>0</v>
      </c>
      <c r="G175" s="37">
        <v>1050</v>
      </c>
      <c r="H175" s="37">
        <f t="shared" si="5"/>
        <v>-20</v>
      </c>
    </row>
    <row r="176" spans="1:8" s="18" customFormat="1" ht="12.75">
      <c r="A176" s="16"/>
      <c r="B176" t="s">
        <v>231</v>
      </c>
      <c r="C176" s="24"/>
      <c r="D176" s="30" t="s">
        <v>81</v>
      </c>
      <c r="E176" s="10" t="s">
        <v>67</v>
      </c>
      <c r="F176" s="4">
        <f>SUM('[1]Параметр себист изделия и сырья'!AJ538)</f>
        <v>0</v>
      </c>
      <c r="G176" s="37">
        <v>350</v>
      </c>
      <c r="H176" s="37">
        <f t="shared" si="5"/>
        <v>-20</v>
      </c>
    </row>
    <row r="177" spans="1:7" s="18" customFormat="1" ht="15">
      <c r="A177" s="16"/>
      <c r="B177" s="12" t="s">
        <v>265</v>
      </c>
      <c r="C177" s="24"/>
      <c r="D177" s="30"/>
      <c r="E177" s="3"/>
      <c r="F177" s="4"/>
      <c r="G177" s="37"/>
    </row>
    <row r="178" spans="2:8" ht="12.75">
      <c r="B178" t="s">
        <v>268</v>
      </c>
      <c r="C178" s="19" t="s">
        <v>144</v>
      </c>
      <c r="D178" s="31" t="s">
        <v>68</v>
      </c>
      <c r="E178" s="3" t="s">
        <v>104</v>
      </c>
      <c r="F178" s="4"/>
      <c r="G178" s="37">
        <f>F178+25</f>
        <v>25</v>
      </c>
      <c r="H178" s="37">
        <f>F178-5</f>
        <v>-5</v>
      </c>
    </row>
    <row r="179" spans="2:8" ht="12.75">
      <c r="B179" t="s">
        <v>268</v>
      </c>
      <c r="C179" s="19" t="s">
        <v>144</v>
      </c>
      <c r="D179" s="31" t="s">
        <v>68</v>
      </c>
      <c r="E179" s="10" t="s">
        <v>67</v>
      </c>
      <c r="F179" s="4"/>
      <c r="G179" s="37">
        <f aca="true" t="shared" si="6" ref="G179:G214">F179+25</f>
        <v>25</v>
      </c>
      <c r="H179" s="37">
        <f aca="true" t="shared" si="7" ref="H179:H214">F179-5</f>
        <v>-5</v>
      </c>
    </row>
    <row r="180" spans="2:8" ht="12.75">
      <c r="B180" t="s">
        <v>268</v>
      </c>
      <c r="C180" s="19" t="s">
        <v>144</v>
      </c>
      <c r="D180" s="31" t="s">
        <v>69</v>
      </c>
      <c r="E180" s="3" t="s">
        <v>104</v>
      </c>
      <c r="F180" s="4">
        <v>370</v>
      </c>
      <c r="G180" s="37">
        <f t="shared" si="6"/>
        <v>395</v>
      </c>
      <c r="H180" s="37">
        <f t="shared" si="7"/>
        <v>365</v>
      </c>
    </row>
    <row r="181" spans="2:8" ht="12" customHeight="1">
      <c r="B181" t="s">
        <v>268</v>
      </c>
      <c r="C181" s="19" t="s">
        <v>144</v>
      </c>
      <c r="D181" s="31" t="s">
        <v>69</v>
      </c>
      <c r="E181" s="10" t="s">
        <v>67</v>
      </c>
      <c r="F181" s="4"/>
      <c r="G181" s="37">
        <f t="shared" si="6"/>
        <v>25</v>
      </c>
      <c r="H181" s="37">
        <f t="shared" si="7"/>
        <v>-5</v>
      </c>
    </row>
    <row r="182" spans="2:8" s="18" customFormat="1" ht="12.75" hidden="1">
      <c r="B182" t="s">
        <v>269</v>
      </c>
      <c r="C182" s="19" t="s">
        <v>144</v>
      </c>
      <c r="D182" s="24" t="s">
        <v>69</v>
      </c>
      <c r="E182" s="19" t="s">
        <v>66</v>
      </c>
      <c r="F182" s="4">
        <f>SUM('[1]Параметр себист изделия и сырья'!AJ273)</f>
        <v>300</v>
      </c>
      <c r="G182" s="37">
        <f t="shared" si="6"/>
        <v>325</v>
      </c>
      <c r="H182" s="37">
        <f t="shared" si="7"/>
        <v>295</v>
      </c>
    </row>
    <row r="183" spans="2:8" ht="12.75">
      <c r="B183" t="s">
        <v>268</v>
      </c>
      <c r="C183" s="19" t="s">
        <v>144</v>
      </c>
      <c r="D183" s="31" t="s">
        <v>29</v>
      </c>
      <c r="E183" s="3" t="s">
        <v>216</v>
      </c>
      <c r="F183" s="4">
        <v>395</v>
      </c>
      <c r="G183" s="37">
        <f t="shared" si="6"/>
        <v>420</v>
      </c>
      <c r="H183" s="37">
        <f t="shared" si="7"/>
        <v>390</v>
      </c>
    </row>
    <row r="184" spans="2:8" ht="12" customHeight="1">
      <c r="B184" t="s">
        <v>268</v>
      </c>
      <c r="C184" s="19" t="s">
        <v>144</v>
      </c>
      <c r="D184" s="31" t="s">
        <v>29</v>
      </c>
      <c r="E184" s="10" t="s">
        <v>67</v>
      </c>
      <c r="F184" s="4"/>
      <c r="G184" s="37">
        <f t="shared" si="6"/>
        <v>25</v>
      </c>
      <c r="H184" s="37">
        <f t="shared" si="7"/>
        <v>-5</v>
      </c>
    </row>
    <row r="185" spans="2:8" s="18" customFormat="1" ht="12.75" hidden="1">
      <c r="B185" t="s">
        <v>270</v>
      </c>
      <c r="C185" s="19" t="s">
        <v>144</v>
      </c>
      <c r="D185" s="24" t="s">
        <v>29</v>
      </c>
      <c r="E185" s="10" t="s">
        <v>67</v>
      </c>
      <c r="F185" s="4">
        <f>SUM('[1]Параметр себист изделия и сырья'!AJ276)</f>
        <v>329.995</v>
      </c>
      <c r="G185" s="37">
        <f t="shared" si="6"/>
        <v>354.995</v>
      </c>
      <c r="H185" s="37">
        <f t="shared" si="7"/>
        <v>324.995</v>
      </c>
    </row>
    <row r="186" spans="2:8" s="16" customFormat="1" ht="12.75" hidden="1">
      <c r="B186" t="s">
        <v>271</v>
      </c>
      <c r="C186" s="19" t="s">
        <v>144</v>
      </c>
      <c r="D186" s="30" t="s">
        <v>70</v>
      </c>
      <c r="E186" s="10" t="s">
        <v>67</v>
      </c>
      <c r="F186" s="4">
        <f>SUM('[1]Параметр себист изделия и сырья'!AJ277)</f>
        <v>279.995</v>
      </c>
      <c r="G186" s="37">
        <f t="shared" si="6"/>
        <v>304.995</v>
      </c>
      <c r="H186" s="37">
        <f t="shared" si="7"/>
        <v>274.995</v>
      </c>
    </row>
    <row r="187" spans="2:8" s="18" customFormat="1" ht="12.75" hidden="1">
      <c r="B187" t="s">
        <v>272</v>
      </c>
      <c r="C187" s="19" t="s">
        <v>144</v>
      </c>
      <c r="D187" s="24" t="s">
        <v>71</v>
      </c>
      <c r="E187" s="10" t="s">
        <v>67</v>
      </c>
      <c r="F187" s="4">
        <f>SUM('[1]Параметр себист изделия и сырья'!AJ278)</f>
        <v>170.00349999999997</v>
      </c>
      <c r="G187" s="37">
        <f t="shared" si="6"/>
        <v>195.00349999999997</v>
      </c>
      <c r="H187" s="37">
        <f t="shared" si="7"/>
        <v>165.00349999999997</v>
      </c>
    </row>
    <row r="188" spans="2:8" ht="0.75" customHeight="1">
      <c r="B188" t="s">
        <v>273</v>
      </c>
      <c r="C188" s="19" t="s">
        <v>144</v>
      </c>
      <c r="D188" s="29" t="s">
        <v>26</v>
      </c>
      <c r="E188" s="10" t="s">
        <v>67</v>
      </c>
      <c r="F188" s="4"/>
      <c r="G188" s="37">
        <f t="shared" si="6"/>
        <v>25</v>
      </c>
      <c r="H188" s="37">
        <f t="shared" si="7"/>
        <v>-5</v>
      </c>
    </row>
    <row r="189" spans="2:8" ht="12.75">
      <c r="B189" t="s">
        <v>268</v>
      </c>
      <c r="C189" s="19"/>
      <c r="D189" s="31" t="s">
        <v>72</v>
      </c>
      <c r="E189" s="3" t="s">
        <v>104</v>
      </c>
      <c r="F189" s="4"/>
      <c r="G189" s="37"/>
      <c r="H189" s="37"/>
    </row>
    <row r="190" spans="2:8" ht="12.75">
      <c r="B190" t="s">
        <v>268</v>
      </c>
      <c r="C190" s="19" t="s">
        <v>144</v>
      </c>
      <c r="D190" s="31" t="s">
        <v>72</v>
      </c>
      <c r="E190" s="10" t="s">
        <v>67</v>
      </c>
      <c r="F190" s="4"/>
      <c r="G190" s="37">
        <f t="shared" si="6"/>
        <v>25</v>
      </c>
      <c r="H190" s="37">
        <f t="shared" si="7"/>
        <v>-5</v>
      </c>
    </row>
    <row r="191" spans="2:8" s="18" customFormat="1" ht="12.75" hidden="1">
      <c r="B191" t="s">
        <v>274</v>
      </c>
      <c r="C191" s="19" t="s">
        <v>144</v>
      </c>
      <c r="D191" s="24" t="s">
        <v>72</v>
      </c>
      <c r="E191" s="19" t="s">
        <v>66</v>
      </c>
      <c r="F191" s="4">
        <f>SUM('[1]Параметр себист изделия и сырья'!AJ281)</f>
        <v>279.995</v>
      </c>
      <c r="G191" s="37">
        <f t="shared" si="6"/>
        <v>304.995</v>
      </c>
      <c r="H191" s="37">
        <f t="shared" si="7"/>
        <v>274.995</v>
      </c>
    </row>
    <row r="192" spans="2:8" ht="12.75" hidden="1">
      <c r="B192" t="s">
        <v>275</v>
      </c>
      <c r="C192" s="19" t="s">
        <v>144</v>
      </c>
      <c r="D192" s="29" t="s">
        <v>4</v>
      </c>
      <c r="E192" s="10" t="s">
        <v>66</v>
      </c>
      <c r="F192" s="4">
        <f>SUM('[1]Параметр себист изделия и сырья'!AJ282)</f>
        <v>0</v>
      </c>
      <c r="G192" s="37">
        <f t="shared" si="6"/>
        <v>25</v>
      </c>
      <c r="H192" s="37">
        <f t="shared" si="7"/>
        <v>-5</v>
      </c>
    </row>
    <row r="193" spans="2:8" ht="12.75">
      <c r="B193" t="s">
        <v>268</v>
      </c>
      <c r="C193" s="19" t="s">
        <v>144</v>
      </c>
      <c r="D193" s="31" t="s">
        <v>73</v>
      </c>
      <c r="E193" s="3" t="s">
        <v>104</v>
      </c>
      <c r="F193" s="4">
        <v>430</v>
      </c>
      <c r="G193" s="37">
        <f t="shared" si="6"/>
        <v>455</v>
      </c>
      <c r="H193" s="37">
        <f t="shared" si="7"/>
        <v>425</v>
      </c>
    </row>
    <row r="194" spans="2:8" s="18" customFormat="1" ht="12.75" hidden="1">
      <c r="B194" t="s">
        <v>276</v>
      </c>
      <c r="C194" s="19" t="s">
        <v>144</v>
      </c>
      <c r="D194" s="24" t="s">
        <v>73</v>
      </c>
      <c r="E194" s="10" t="s">
        <v>67</v>
      </c>
      <c r="F194" s="4">
        <f>SUM('[1]Параметр себист изделия и сырья'!AJ284)</f>
        <v>179.99999999999997</v>
      </c>
      <c r="G194" s="37">
        <f t="shared" si="6"/>
        <v>204.99999999999997</v>
      </c>
      <c r="H194" s="37">
        <f t="shared" si="7"/>
        <v>174.99999999999997</v>
      </c>
    </row>
    <row r="195" spans="2:8" s="18" customFormat="1" ht="12.75" hidden="1">
      <c r="B195" t="s">
        <v>277</v>
      </c>
      <c r="C195" s="19" t="s">
        <v>144</v>
      </c>
      <c r="D195" s="24" t="s">
        <v>74</v>
      </c>
      <c r="E195" s="10" t="s">
        <v>67</v>
      </c>
      <c r="F195" s="4">
        <f>SUM('[1]Параметр себист изделия и сырья'!AJ285)</f>
        <v>229.99999999999997</v>
      </c>
      <c r="G195" s="37">
        <f t="shared" si="6"/>
        <v>254.99999999999997</v>
      </c>
      <c r="H195" s="37">
        <f t="shared" si="7"/>
        <v>224.99999999999997</v>
      </c>
    </row>
    <row r="196" spans="2:8" s="18" customFormat="1" ht="12.75" hidden="1">
      <c r="B196" t="s">
        <v>278</v>
      </c>
      <c r="C196" s="19" t="s">
        <v>144</v>
      </c>
      <c r="D196" s="24" t="s">
        <v>75</v>
      </c>
      <c r="E196" s="10" t="s">
        <v>67</v>
      </c>
      <c r="F196" s="4">
        <f>SUM('[1]Параметр себист изделия и сырья'!AJ286)</f>
        <v>349.996</v>
      </c>
      <c r="G196" s="37">
        <f t="shared" si="6"/>
        <v>374.996</v>
      </c>
      <c r="H196" s="37">
        <f t="shared" si="7"/>
        <v>344.996</v>
      </c>
    </row>
    <row r="197" spans="2:8" ht="12.75" hidden="1">
      <c r="B197" t="s">
        <v>279</v>
      </c>
      <c r="C197" s="19" t="s">
        <v>144</v>
      </c>
      <c r="D197" s="29" t="s">
        <v>5</v>
      </c>
      <c r="E197" s="10" t="s">
        <v>67</v>
      </c>
      <c r="F197" s="4">
        <f>SUM('[1]Параметр себист изделия и сырья'!AJ287)</f>
        <v>420</v>
      </c>
      <c r="G197" s="37">
        <f t="shared" si="6"/>
        <v>445</v>
      </c>
      <c r="H197" s="37">
        <f t="shared" si="7"/>
        <v>415</v>
      </c>
    </row>
    <row r="198" spans="2:8" ht="12.75">
      <c r="B198" t="s">
        <v>268</v>
      </c>
      <c r="C198" s="19"/>
      <c r="D198" s="31" t="s">
        <v>73</v>
      </c>
      <c r="E198" s="10" t="s">
        <v>67</v>
      </c>
      <c r="F198" s="4"/>
      <c r="G198" s="37"/>
      <c r="H198" s="37"/>
    </row>
    <row r="199" spans="2:8" ht="12.75">
      <c r="B199" t="s">
        <v>268</v>
      </c>
      <c r="C199" s="19"/>
      <c r="D199" s="31" t="s">
        <v>22</v>
      </c>
      <c r="E199" s="3" t="s">
        <v>104</v>
      </c>
      <c r="F199" s="4">
        <v>470</v>
      </c>
      <c r="G199" s="37"/>
      <c r="H199" s="37"/>
    </row>
    <row r="200" spans="2:8" ht="12.75">
      <c r="B200" t="s">
        <v>268</v>
      </c>
      <c r="C200" s="19" t="s">
        <v>144</v>
      </c>
      <c r="D200" s="31" t="s">
        <v>22</v>
      </c>
      <c r="E200" s="10" t="s">
        <v>67</v>
      </c>
      <c r="F200" s="4"/>
      <c r="G200" s="37">
        <f t="shared" si="6"/>
        <v>25</v>
      </c>
      <c r="H200" s="37">
        <f t="shared" si="7"/>
        <v>-5</v>
      </c>
    </row>
    <row r="201" spans="2:8" s="18" customFormat="1" ht="0.75" customHeight="1">
      <c r="B201" t="s">
        <v>280</v>
      </c>
      <c r="C201" s="19" t="s">
        <v>144</v>
      </c>
      <c r="D201" s="24" t="s">
        <v>22</v>
      </c>
      <c r="E201" s="19" t="s">
        <v>66</v>
      </c>
      <c r="F201" s="4"/>
      <c r="G201" s="37">
        <f t="shared" si="6"/>
        <v>25</v>
      </c>
      <c r="H201" s="37">
        <f t="shared" si="7"/>
        <v>-5</v>
      </c>
    </row>
    <row r="202" spans="2:8" s="18" customFormat="1" ht="12.75" hidden="1">
      <c r="B202" t="s">
        <v>281</v>
      </c>
      <c r="C202" s="19" t="s">
        <v>144</v>
      </c>
      <c r="D202" s="24" t="s">
        <v>76</v>
      </c>
      <c r="E202" s="19" t="s">
        <v>66</v>
      </c>
      <c r="F202" s="4">
        <f>SUM('[1]Параметр себист изделия и сырья'!AJ290)</f>
        <v>690</v>
      </c>
      <c r="G202" s="37">
        <f t="shared" si="6"/>
        <v>715</v>
      </c>
      <c r="H202" s="37">
        <f t="shared" si="7"/>
        <v>685</v>
      </c>
    </row>
    <row r="203" spans="2:8" s="18" customFormat="1" ht="12.75" hidden="1">
      <c r="B203" t="s">
        <v>282</v>
      </c>
      <c r="C203" s="19" t="s">
        <v>144</v>
      </c>
      <c r="D203" s="24" t="s">
        <v>19</v>
      </c>
      <c r="E203" s="19" t="s">
        <v>66</v>
      </c>
      <c r="F203" s="4">
        <f>SUM('[1]Параметр себист изделия и сырья'!AJ291)</f>
        <v>755</v>
      </c>
      <c r="G203" s="37">
        <f t="shared" si="6"/>
        <v>780</v>
      </c>
      <c r="H203" s="37">
        <f t="shared" si="7"/>
        <v>750</v>
      </c>
    </row>
    <row r="204" spans="2:8" ht="12.75" hidden="1">
      <c r="B204" t="s">
        <v>283</v>
      </c>
      <c r="C204" s="19" t="s">
        <v>144</v>
      </c>
      <c r="D204" s="29" t="s">
        <v>8</v>
      </c>
      <c r="E204" s="10" t="s">
        <v>66</v>
      </c>
      <c r="F204" s="4">
        <f>SUM('[1]Параметр себист изделия и сырья'!AJ292)</f>
        <v>885</v>
      </c>
      <c r="G204" s="37">
        <f t="shared" si="6"/>
        <v>910</v>
      </c>
      <c r="H204" s="37">
        <f t="shared" si="7"/>
        <v>880</v>
      </c>
    </row>
    <row r="205" spans="2:8" ht="12.75">
      <c r="B205" t="s">
        <v>268</v>
      </c>
      <c r="C205" s="19"/>
      <c r="D205" s="31" t="s">
        <v>27</v>
      </c>
      <c r="E205" s="3" t="s">
        <v>104</v>
      </c>
      <c r="F205" s="4">
        <v>510</v>
      </c>
      <c r="G205" s="37"/>
      <c r="H205" s="37"/>
    </row>
    <row r="206" spans="2:8" ht="11.25" customHeight="1">
      <c r="B206" t="s">
        <v>268</v>
      </c>
      <c r="C206" s="19" t="s">
        <v>144</v>
      </c>
      <c r="D206" s="31" t="s">
        <v>27</v>
      </c>
      <c r="E206" s="10" t="s">
        <v>67</v>
      </c>
      <c r="F206" s="4"/>
      <c r="G206" s="37">
        <f t="shared" si="6"/>
        <v>25</v>
      </c>
      <c r="H206" s="37">
        <f t="shared" si="7"/>
        <v>-5</v>
      </c>
    </row>
    <row r="207" spans="2:8" s="18" customFormat="1" ht="12.75" hidden="1">
      <c r="B207" t="s">
        <v>284</v>
      </c>
      <c r="C207" s="19" t="s">
        <v>144</v>
      </c>
      <c r="D207" s="24" t="s">
        <v>27</v>
      </c>
      <c r="E207" s="19" t="s">
        <v>66</v>
      </c>
      <c r="F207" s="4">
        <f>SUM('[1]Параметр себист изделия и сырья'!AJ294)</f>
        <v>0</v>
      </c>
      <c r="G207" s="37">
        <f t="shared" si="6"/>
        <v>25</v>
      </c>
      <c r="H207" s="37">
        <f t="shared" si="7"/>
        <v>-5</v>
      </c>
    </row>
    <row r="208" spans="2:8" s="18" customFormat="1" ht="12.75" hidden="1">
      <c r="B208" t="s">
        <v>285</v>
      </c>
      <c r="C208" s="19" t="s">
        <v>144</v>
      </c>
      <c r="D208" s="24" t="s">
        <v>77</v>
      </c>
      <c r="E208" s="19" t="s">
        <v>66</v>
      </c>
      <c r="F208" s="4">
        <f>SUM('[1]Параметр себист изделия и сырья'!AJ295)</f>
        <v>0</v>
      </c>
      <c r="G208" s="37">
        <f t="shared" si="6"/>
        <v>25</v>
      </c>
      <c r="H208" s="37">
        <f t="shared" si="7"/>
        <v>-5</v>
      </c>
    </row>
    <row r="209" spans="2:8" s="18" customFormat="1" ht="12.75" hidden="1">
      <c r="B209" t="s">
        <v>286</v>
      </c>
      <c r="C209" s="19" t="s">
        <v>144</v>
      </c>
      <c r="D209" s="24" t="s">
        <v>78</v>
      </c>
      <c r="E209" s="19" t="s">
        <v>66</v>
      </c>
      <c r="F209" s="4">
        <f>SUM('[1]Параметр себист изделия и сырья'!AJ296)</f>
        <v>520</v>
      </c>
      <c r="G209" s="37">
        <f t="shared" si="6"/>
        <v>545</v>
      </c>
      <c r="H209" s="37">
        <f t="shared" si="7"/>
        <v>515</v>
      </c>
    </row>
    <row r="210" spans="2:8" s="18" customFormat="1" ht="12.75" hidden="1">
      <c r="B210" t="s">
        <v>287</v>
      </c>
      <c r="C210" s="19" t="s">
        <v>144</v>
      </c>
      <c r="D210" s="24" t="s">
        <v>79</v>
      </c>
      <c r="E210" s="19" t="s">
        <v>66</v>
      </c>
      <c r="F210" s="4">
        <f>SUM('[1]Параметр себист изделия и сырья'!AJ297)</f>
        <v>595</v>
      </c>
      <c r="G210" s="37">
        <f t="shared" si="6"/>
        <v>620</v>
      </c>
      <c r="H210" s="37">
        <f t="shared" si="7"/>
        <v>590</v>
      </c>
    </row>
    <row r="211" spans="2:8" s="18" customFormat="1" ht="12.75">
      <c r="B211" t="s">
        <v>268</v>
      </c>
      <c r="C211" s="19" t="s">
        <v>144</v>
      </c>
      <c r="D211" s="50" t="s">
        <v>80</v>
      </c>
      <c r="E211" s="51" t="s">
        <v>104</v>
      </c>
      <c r="F211" s="4">
        <v>530</v>
      </c>
      <c r="G211" s="37">
        <f t="shared" si="6"/>
        <v>555</v>
      </c>
      <c r="H211" s="37">
        <f t="shared" si="7"/>
        <v>525</v>
      </c>
    </row>
    <row r="212" spans="2:8" ht="12.75">
      <c r="B212" t="s">
        <v>268</v>
      </c>
      <c r="C212" s="10"/>
      <c r="D212" s="29" t="s">
        <v>81</v>
      </c>
      <c r="E212" s="3" t="s">
        <v>104</v>
      </c>
      <c r="F212" s="4"/>
      <c r="G212" s="37">
        <f t="shared" si="6"/>
        <v>25</v>
      </c>
      <c r="H212" s="37">
        <f t="shared" si="7"/>
        <v>-5</v>
      </c>
    </row>
    <row r="213" spans="2:8" s="18" customFormat="1" ht="12.75" hidden="1">
      <c r="B213" t="s">
        <v>288</v>
      </c>
      <c r="C213" s="19"/>
      <c r="D213" s="24" t="s">
        <v>81</v>
      </c>
      <c r="E213" s="19" t="s">
        <v>67</v>
      </c>
      <c r="F213" s="4">
        <f>SUM('[1]Параметр себист изделия и сырья'!AJ300)</f>
        <v>660</v>
      </c>
      <c r="G213" s="37">
        <f t="shared" si="6"/>
        <v>685</v>
      </c>
      <c r="H213" s="37">
        <f t="shared" si="7"/>
        <v>655</v>
      </c>
    </row>
    <row r="214" spans="1:8" s="18" customFormat="1" ht="12.75">
      <c r="A214" s="16"/>
      <c r="B214" t="s">
        <v>268</v>
      </c>
      <c r="C214" s="24"/>
      <c r="D214" s="31" t="s">
        <v>20</v>
      </c>
      <c r="E214" s="3" t="s">
        <v>104</v>
      </c>
      <c r="F214" s="4"/>
      <c r="G214" s="37">
        <f t="shared" si="6"/>
        <v>25</v>
      </c>
      <c r="H214" s="37">
        <f t="shared" si="7"/>
        <v>-5</v>
      </c>
    </row>
    <row r="215" spans="1:7" s="18" customFormat="1" ht="15">
      <c r="A215" s="16"/>
      <c r="B215" s="12" t="s">
        <v>266</v>
      </c>
      <c r="C215" s="24"/>
      <c r="D215" s="30"/>
      <c r="E215" s="3"/>
      <c r="F215" s="4"/>
      <c r="G215" s="37"/>
    </row>
    <row r="216" spans="2:8" ht="12.75">
      <c r="B216" t="s">
        <v>341</v>
      </c>
      <c r="C216" s="19" t="s">
        <v>144</v>
      </c>
      <c r="D216" s="31" t="s">
        <v>68</v>
      </c>
      <c r="E216" s="3" t="s">
        <v>104</v>
      </c>
      <c r="F216" s="4"/>
      <c r="G216" s="37">
        <f aca="true" t="shared" si="8" ref="G216:G226">F216+25</f>
        <v>25</v>
      </c>
      <c r="H216" s="37">
        <f aca="true" t="shared" si="9" ref="H216:H226">F216-5</f>
        <v>-5</v>
      </c>
    </row>
    <row r="217" spans="2:8" ht="12.75">
      <c r="B217" t="s">
        <v>310</v>
      </c>
      <c r="C217" s="19" t="s">
        <v>144</v>
      </c>
      <c r="D217" s="31" t="s">
        <v>68</v>
      </c>
      <c r="E217" s="10" t="s">
        <v>67</v>
      </c>
      <c r="F217" s="4"/>
      <c r="G217" s="37">
        <f t="shared" si="8"/>
        <v>25</v>
      </c>
      <c r="H217" s="37">
        <f t="shared" si="9"/>
        <v>-5</v>
      </c>
    </row>
    <row r="218" spans="2:8" ht="12.75">
      <c r="B218" t="s">
        <v>310</v>
      </c>
      <c r="C218" s="19" t="s">
        <v>144</v>
      </c>
      <c r="D218" s="31" t="s">
        <v>69</v>
      </c>
      <c r="E218" s="3" t="s">
        <v>104</v>
      </c>
      <c r="F218" s="4">
        <v>340</v>
      </c>
      <c r="G218" s="37">
        <f t="shared" si="8"/>
        <v>365</v>
      </c>
      <c r="H218" s="37">
        <f t="shared" si="9"/>
        <v>335</v>
      </c>
    </row>
    <row r="219" spans="2:8" ht="12" customHeight="1">
      <c r="B219" t="s">
        <v>310</v>
      </c>
      <c r="C219" s="19" t="s">
        <v>144</v>
      </c>
      <c r="D219" s="31" t="s">
        <v>69</v>
      </c>
      <c r="E219" s="10" t="s">
        <v>67</v>
      </c>
      <c r="F219" s="4"/>
      <c r="G219" s="37">
        <f t="shared" si="8"/>
        <v>25</v>
      </c>
      <c r="H219" s="37">
        <f t="shared" si="9"/>
        <v>-5</v>
      </c>
    </row>
    <row r="220" spans="2:8" s="18" customFormat="1" ht="12.75" hidden="1">
      <c r="B220" t="s">
        <v>311</v>
      </c>
      <c r="C220" s="19" t="s">
        <v>144</v>
      </c>
      <c r="D220" s="24" t="s">
        <v>69</v>
      </c>
      <c r="E220" s="19" t="s">
        <v>66</v>
      </c>
      <c r="F220" s="4">
        <f>SUM('[1]Параметр себист изделия и сырья'!AJ311)</f>
        <v>0</v>
      </c>
      <c r="G220" s="37">
        <f t="shared" si="8"/>
        <v>25</v>
      </c>
      <c r="H220" s="37">
        <f t="shared" si="9"/>
        <v>-5</v>
      </c>
    </row>
    <row r="221" spans="2:8" ht="12.75">
      <c r="B221" t="s">
        <v>310</v>
      </c>
      <c r="C221" s="19" t="s">
        <v>144</v>
      </c>
      <c r="D221" s="31" t="s">
        <v>29</v>
      </c>
      <c r="E221" s="3" t="s">
        <v>216</v>
      </c>
      <c r="F221" s="4">
        <v>355</v>
      </c>
      <c r="G221" s="37">
        <f t="shared" si="8"/>
        <v>380</v>
      </c>
      <c r="H221" s="37">
        <f t="shared" si="9"/>
        <v>350</v>
      </c>
    </row>
    <row r="222" spans="2:8" ht="12" customHeight="1">
      <c r="B222" t="s">
        <v>310</v>
      </c>
      <c r="C222" s="19" t="s">
        <v>144</v>
      </c>
      <c r="D222" s="31" t="s">
        <v>29</v>
      </c>
      <c r="E222" s="10" t="s">
        <v>67</v>
      </c>
      <c r="F222" s="4"/>
      <c r="G222" s="37">
        <f t="shared" si="8"/>
        <v>25</v>
      </c>
      <c r="H222" s="37">
        <f t="shared" si="9"/>
        <v>-5</v>
      </c>
    </row>
    <row r="223" spans="2:8" s="18" customFormat="1" ht="12.75" hidden="1">
      <c r="B223" t="s">
        <v>312</v>
      </c>
      <c r="C223" s="19" t="s">
        <v>144</v>
      </c>
      <c r="D223" s="24" t="s">
        <v>29</v>
      </c>
      <c r="E223" s="10" t="s">
        <v>67</v>
      </c>
      <c r="F223" s="4">
        <f>SUM('[1]Параметр себист изделия и сырья'!AJ314)</f>
        <v>0</v>
      </c>
      <c r="G223" s="37">
        <f t="shared" si="8"/>
        <v>25</v>
      </c>
      <c r="H223" s="37">
        <f t="shared" si="9"/>
        <v>-5</v>
      </c>
    </row>
    <row r="224" spans="2:8" s="16" customFormat="1" ht="12.75" hidden="1">
      <c r="B224" t="s">
        <v>313</v>
      </c>
      <c r="C224" s="19" t="s">
        <v>144</v>
      </c>
      <c r="D224" s="30" t="s">
        <v>70</v>
      </c>
      <c r="E224" s="10" t="s">
        <v>67</v>
      </c>
      <c r="F224" s="4">
        <f>SUM('[1]Параметр себист изделия и сырья'!AJ315)</f>
        <v>0</v>
      </c>
      <c r="G224" s="37">
        <f t="shared" si="8"/>
        <v>25</v>
      </c>
      <c r="H224" s="37">
        <f t="shared" si="9"/>
        <v>-5</v>
      </c>
    </row>
    <row r="225" spans="2:8" s="18" customFormat="1" ht="12.75" hidden="1">
      <c r="B225" t="s">
        <v>314</v>
      </c>
      <c r="C225" s="19" t="s">
        <v>144</v>
      </c>
      <c r="D225" s="24" t="s">
        <v>71</v>
      </c>
      <c r="E225" s="10" t="s">
        <v>67</v>
      </c>
      <c r="F225" s="4">
        <f>SUM('[1]Параметр себист изделия и сырья'!AJ316)</f>
        <v>0</v>
      </c>
      <c r="G225" s="37">
        <f t="shared" si="8"/>
        <v>25</v>
      </c>
      <c r="H225" s="37">
        <f t="shared" si="9"/>
        <v>-5</v>
      </c>
    </row>
    <row r="226" spans="2:8" ht="0.75" customHeight="1">
      <c r="B226" t="s">
        <v>315</v>
      </c>
      <c r="C226" s="19" t="s">
        <v>144</v>
      </c>
      <c r="D226" s="29" t="s">
        <v>26</v>
      </c>
      <c r="E226" s="10" t="s">
        <v>67</v>
      </c>
      <c r="F226" s="4"/>
      <c r="G226" s="37">
        <f t="shared" si="8"/>
        <v>25</v>
      </c>
      <c r="H226" s="37">
        <f t="shared" si="9"/>
        <v>-5</v>
      </c>
    </row>
    <row r="227" spans="2:8" ht="12.75">
      <c r="B227" t="s">
        <v>310</v>
      </c>
      <c r="C227" s="19"/>
      <c r="D227" s="31" t="s">
        <v>72</v>
      </c>
      <c r="E227" s="3" t="s">
        <v>104</v>
      </c>
      <c r="F227" s="4"/>
      <c r="G227" s="37"/>
      <c r="H227" s="37"/>
    </row>
    <row r="228" spans="2:8" ht="12.75">
      <c r="B228" t="s">
        <v>310</v>
      </c>
      <c r="C228" s="19" t="s">
        <v>144</v>
      </c>
      <c r="D228" s="31" t="s">
        <v>72</v>
      </c>
      <c r="E228" s="10" t="s">
        <v>67</v>
      </c>
      <c r="F228" s="4"/>
      <c r="G228" s="37">
        <f aca="true" t="shared" si="10" ref="G228:G235">F228+25</f>
        <v>25</v>
      </c>
      <c r="H228" s="37">
        <f aca="true" t="shared" si="11" ref="H228:H235">F228-5</f>
        <v>-5</v>
      </c>
    </row>
    <row r="229" spans="2:8" s="18" customFormat="1" ht="12.75" hidden="1">
      <c r="B229" t="s">
        <v>316</v>
      </c>
      <c r="C229" s="19" t="s">
        <v>144</v>
      </c>
      <c r="D229" s="24" t="s">
        <v>72</v>
      </c>
      <c r="E229" s="19" t="s">
        <v>66</v>
      </c>
      <c r="F229" s="4">
        <f>SUM('[1]Параметр себист изделия и сырья'!AJ319)</f>
        <v>0</v>
      </c>
      <c r="G229" s="37">
        <f t="shared" si="10"/>
        <v>25</v>
      </c>
      <c r="H229" s="37">
        <f t="shared" si="11"/>
        <v>-5</v>
      </c>
    </row>
    <row r="230" spans="2:8" ht="12.75" hidden="1">
      <c r="B230" t="s">
        <v>317</v>
      </c>
      <c r="C230" s="19" t="s">
        <v>144</v>
      </c>
      <c r="D230" s="29" t="s">
        <v>4</v>
      </c>
      <c r="E230" s="10" t="s">
        <v>66</v>
      </c>
      <c r="F230" s="4">
        <f>SUM('[1]Параметр себист изделия и сырья'!AJ320)</f>
        <v>0</v>
      </c>
      <c r="G230" s="37">
        <f t="shared" si="10"/>
        <v>25</v>
      </c>
      <c r="H230" s="37">
        <f t="shared" si="11"/>
        <v>-5</v>
      </c>
    </row>
    <row r="231" spans="2:8" ht="12.75">
      <c r="B231" t="s">
        <v>310</v>
      </c>
      <c r="C231" s="19" t="s">
        <v>144</v>
      </c>
      <c r="D231" s="31" t="s">
        <v>73</v>
      </c>
      <c r="E231" s="3" t="s">
        <v>104</v>
      </c>
      <c r="F231" s="4">
        <v>400</v>
      </c>
      <c r="G231" s="37">
        <f t="shared" si="10"/>
        <v>425</v>
      </c>
      <c r="H231" s="37">
        <f t="shared" si="11"/>
        <v>395</v>
      </c>
    </row>
    <row r="232" spans="2:8" s="18" customFormat="1" ht="12.75" hidden="1">
      <c r="B232" t="s">
        <v>318</v>
      </c>
      <c r="C232" s="19" t="s">
        <v>144</v>
      </c>
      <c r="D232" s="24" t="s">
        <v>73</v>
      </c>
      <c r="E232" s="10" t="s">
        <v>67</v>
      </c>
      <c r="F232" s="4">
        <f>SUM('[1]Параметр себист изделия и сырья'!AJ322)</f>
        <v>0</v>
      </c>
      <c r="G232" s="37">
        <f t="shared" si="10"/>
        <v>25</v>
      </c>
      <c r="H232" s="37">
        <f t="shared" si="11"/>
        <v>-5</v>
      </c>
    </row>
    <row r="233" spans="2:8" s="18" customFormat="1" ht="12.75" hidden="1">
      <c r="B233" t="s">
        <v>319</v>
      </c>
      <c r="C233" s="19" t="s">
        <v>144</v>
      </c>
      <c r="D233" s="24" t="s">
        <v>74</v>
      </c>
      <c r="E233" s="10" t="s">
        <v>67</v>
      </c>
      <c r="F233" s="4">
        <f>SUM('[1]Параметр себист изделия и сырья'!AJ323)</f>
        <v>0</v>
      </c>
      <c r="G233" s="37">
        <f t="shared" si="10"/>
        <v>25</v>
      </c>
      <c r="H233" s="37">
        <f t="shared" si="11"/>
        <v>-5</v>
      </c>
    </row>
    <row r="234" spans="2:8" s="18" customFormat="1" ht="12.75" hidden="1">
      <c r="B234" t="s">
        <v>320</v>
      </c>
      <c r="C234" s="19" t="s">
        <v>144</v>
      </c>
      <c r="D234" s="24" t="s">
        <v>75</v>
      </c>
      <c r="E234" s="10" t="s">
        <v>67</v>
      </c>
      <c r="F234" s="4">
        <f>SUM('[1]Параметр себист изделия и сырья'!AJ324)</f>
        <v>0</v>
      </c>
      <c r="G234" s="37">
        <f t="shared" si="10"/>
        <v>25</v>
      </c>
      <c r="H234" s="37">
        <f t="shared" si="11"/>
        <v>-5</v>
      </c>
    </row>
    <row r="235" spans="2:8" ht="12.75" hidden="1">
      <c r="B235" t="s">
        <v>321</v>
      </c>
      <c r="C235" s="19" t="s">
        <v>144</v>
      </c>
      <c r="D235" s="29" t="s">
        <v>5</v>
      </c>
      <c r="E235" s="10" t="s">
        <v>67</v>
      </c>
      <c r="F235" s="4">
        <f>SUM('[1]Параметр себист изделия и сырья'!AJ325)</f>
        <v>0</v>
      </c>
      <c r="G235" s="37">
        <f t="shared" si="10"/>
        <v>25</v>
      </c>
      <c r="H235" s="37">
        <f t="shared" si="11"/>
        <v>-5</v>
      </c>
    </row>
    <row r="236" spans="2:8" ht="12.75">
      <c r="B236" t="s">
        <v>310</v>
      </c>
      <c r="C236" s="19"/>
      <c r="D236" s="31" t="s">
        <v>73</v>
      </c>
      <c r="E236" s="10" t="s">
        <v>67</v>
      </c>
      <c r="F236" s="4"/>
      <c r="G236" s="37"/>
      <c r="H236" s="37"/>
    </row>
    <row r="237" spans="2:8" ht="12.75">
      <c r="B237" t="s">
        <v>310</v>
      </c>
      <c r="C237" s="19"/>
      <c r="D237" s="31" t="s">
        <v>22</v>
      </c>
      <c r="E237" s="3" t="s">
        <v>104</v>
      </c>
      <c r="F237" s="4">
        <v>420</v>
      </c>
      <c r="G237" s="37"/>
      <c r="H237" s="37"/>
    </row>
    <row r="238" spans="2:8" ht="12.75">
      <c r="B238" t="s">
        <v>310</v>
      </c>
      <c r="C238" s="19" t="s">
        <v>144</v>
      </c>
      <c r="D238" s="31" t="s">
        <v>22</v>
      </c>
      <c r="E238" s="10" t="s">
        <v>67</v>
      </c>
      <c r="F238" s="4"/>
      <c r="G238" s="37">
        <f>F238+25</f>
        <v>25</v>
      </c>
      <c r="H238" s="37">
        <f>F238-5</f>
        <v>-5</v>
      </c>
    </row>
    <row r="239" spans="2:8" s="18" customFormat="1" ht="0.75" customHeight="1">
      <c r="B239" t="s">
        <v>322</v>
      </c>
      <c r="C239" s="19" t="s">
        <v>144</v>
      </c>
      <c r="D239" s="24" t="s">
        <v>22</v>
      </c>
      <c r="E239" s="19" t="s">
        <v>66</v>
      </c>
      <c r="F239" s="4"/>
      <c r="G239" s="37">
        <f>F239+25</f>
        <v>25</v>
      </c>
      <c r="H239" s="37">
        <f>F239-5</f>
        <v>-5</v>
      </c>
    </row>
    <row r="240" spans="2:8" s="18" customFormat="1" ht="12.75" hidden="1">
      <c r="B240" t="s">
        <v>323</v>
      </c>
      <c r="C240" s="19" t="s">
        <v>144</v>
      </c>
      <c r="D240" s="24" t="s">
        <v>76</v>
      </c>
      <c r="E240" s="19" t="s">
        <v>66</v>
      </c>
      <c r="F240" s="4">
        <f>SUM('[1]Параметр себист изделия и сырья'!AJ328)</f>
        <v>0</v>
      </c>
      <c r="G240" s="37">
        <f>F240+25</f>
        <v>25</v>
      </c>
      <c r="H240" s="37">
        <f>F240-5</f>
        <v>-5</v>
      </c>
    </row>
    <row r="241" spans="2:8" s="18" customFormat="1" ht="12.75" hidden="1">
      <c r="B241" t="s">
        <v>324</v>
      </c>
      <c r="C241" s="19" t="s">
        <v>144</v>
      </c>
      <c r="D241" s="24" t="s">
        <v>19</v>
      </c>
      <c r="E241" s="19" t="s">
        <v>66</v>
      </c>
      <c r="F241" s="4">
        <f>SUM('[1]Параметр себист изделия и сырья'!AJ329)</f>
        <v>0</v>
      </c>
      <c r="G241" s="37">
        <f>F241+25</f>
        <v>25</v>
      </c>
      <c r="H241" s="37">
        <f>F241-5</f>
        <v>-5</v>
      </c>
    </row>
    <row r="242" spans="2:8" ht="12.75" hidden="1">
      <c r="B242" t="s">
        <v>325</v>
      </c>
      <c r="C242" s="19" t="s">
        <v>144</v>
      </c>
      <c r="D242" s="29" t="s">
        <v>8</v>
      </c>
      <c r="E242" s="10" t="s">
        <v>66</v>
      </c>
      <c r="F242" s="4">
        <f>SUM('[1]Параметр себист изделия и сырья'!AJ330)</f>
        <v>0</v>
      </c>
      <c r="G242" s="37">
        <f>F242+25</f>
        <v>25</v>
      </c>
      <c r="H242" s="37">
        <f>F242-5</f>
        <v>-5</v>
      </c>
    </row>
    <row r="243" spans="2:8" ht="12.75">
      <c r="B243" t="s">
        <v>310</v>
      </c>
      <c r="C243" s="19"/>
      <c r="D243" s="31" t="s">
        <v>27</v>
      </c>
      <c r="E243" s="3" t="s">
        <v>104</v>
      </c>
      <c r="F243" s="4">
        <v>450</v>
      </c>
      <c r="G243" s="37"/>
      <c r="H243" s="37"/>
    </row>
    <row r="244" spans="2:8" ht="12.75">
      <c r="B244" t="s">
        <v>310</v>
      </c>
      <c r="C244" s="19" t="s">
        <v>144</v>
      </c>
      <c r="D244" s="31" t="s">
        <v>27</v>
      </c>
      <c r="E244" s="10" t="s">
        <v>67</v>
      </c>
      <c r="F244" s="4"/>
      <c r="G244" s="37">
        <f aca="true" t="shared" si="12" ref="G244:G252">F244+25</f>
        <v>25</v>
      </c>
      <c r="H244" s="37">
        <f aca="true" t="shared" si="13" ref="H244:H252">F244-5</f>
        <v>-5</v>
      </c>
    </row>
    <row r="245" spans="2:8" s="18" customFormat="1" ht="12.75" hidden="1">
      <c r="B245" t="s">
        <v>326</v>
      </c>
      <c r="C245" s="19" t="s">
        <v>144</v>
      </c>
      <c r="D245" s="24" t="s">
        <v>27</v>
      </c>
      <c r="E245" s="19" t="s">
        <v>66</v>
      </c>
      <c r="F245" s="4">
        <f>SUM('[1]Параметр себист изделия и сырья'!AJ332)</f>
        <v>0</v>
      </c>
      <c r="G245" s="37">
        <f t="shared" si="12"/>
        <v>25</v>
      </c>
      <c r="H245" s="37">
        <f t="shared" si="13"/>
        <v>-5</v>
      </c>
    </row>
    <row r="246" spans="2:8" s="18" customFormat="1" ht="12.75" hidden="1">
      <c r="B246" t="s">
        <v>327</v>
      </c>
      <c r="C246" s="19" t="s">
        <v>144</v>
      </c>
      <c r="D246" s="24" t="s">
        <v>77</v>
      </c>
      <c r="E246" s="19" t="s">
        <v>66</v>
      </c>
      <c r="F246" s="4">
        <f>SUM('[1]Параметр себист изделия и сырья'!AJ333)</f>
        <v>0</v>
      </c>
      <c r="G246" s="37">
        <f t="shared" si="12"/>
        <v>25</v>
      </c>
      <c r="H246" s="37">
        <f t="shared" si="13"/>
        <v>-5</v>
      </c>
    </row>
    <row r="247" spans="2:8" s="18" customFormat="1" ht="12.75" hidden="1">
      <c r="B247" t="s">
        <v>328</v>
      </c>
      <c r="C247" s="19" t="s">
        <v>144</v>
      </c>
      <c r="D247" s="24" t="s">
        <v>78</v>
      </c>
      <c r="E247" s="19" t="s">
        <v>66</v>
      </c>
      <c r="F247" s="4">
        <f>SUM('[1]Параметр себист изделия и сырья'!AJ334)</f>
        <v>0</v>
      </c>
      <c r="G247" s="37">
        <f t="shared" si="12"/>
        <v>25</v>
      </c>
      <c r="H247" s="37">
        <f t="shared" si="13"/>
        <v>-5</v>
      </c>
    </row>
    <row r="248" spans="2:8" s="18" customFormat="1" ht="12.75" hidden="1">
      <c r="B248" t="s">
        <v>329</v>
      </c>
      <c r="C248" s="19" t="s">
        <v>144</v>
      </c>
      <c r="D248" s="24" t="s">
        <v>79</v>
      </c>
      <c r="E248" s="19" t="s">
        <v>66</v>
      </c>
      <c r="F248" s="4">
        <f>SUM('[1]Параметр себист изделия и сырья'!AJ335)</f>
        <v>0</v>
      </c>
      <c r="G248" s="37">
        <f t="shared" si="12"/>
        <v>25</v>
      </c>
      <c r="H248" s="37">
        <f t="shared" si="13"/>
        <v>-5</v>
      </c>
    </row>
    <row r="249" spans="2:8" s="18" customFormat="1" ht="12.75">
      <c r="B249" t="s">
        <v>310</v>
      </c>
      <c r="C249" s="19" t="s">
        <v>144</v>
      </c>
      <c r="D249" s="50" t="s">
        <v>80</v>
      </c>
      <c r="E249" s="51" t="s">
        <v>104</v>
      </c>
      <c r="F249" s="4">
        <v>480</v>
      </c>
      <c r="G249" s="37">
        <f t="shared" si="12"/>
        <v>505</v>
      </c>
      <c r="H249" s="37">
        <f t="shared" si="13"/>
        <v>475</v>
      </c>
    </row>
    <row r="250" spans="2:8" ht="12.75">
      <c r="B250" t="s">
        <v>310</v>
      </c>
      <c r="C250" s="10"/>
      <c r="D250" s="29" t="s">
        <v>81</v>
      </c>
      <c r="E250" s="3" t="s">
        <v>104</v>
      </c>
      <c r="F250" s="4"/>
      <c r="G250" s="37">
        <f t="shared" si="12"/>
        <v>25</v>
      </c>
      <c r="H250" s="37">
        <f t="shared" si="13"/>
        <v>-5</v>
      </c>
    </row>
    <row r="251" spans="2:8" s="18" customFormat="1" ht="12.75" hidden="1">
      <c r="B251" t="s">
        <v>330</v>
      </c>
      <c r="C251" s="19"/>
      <c r="D251" s="24" t="s">
        <v>81</v>
      </c>
      <c r="E251" s="19" t="s">
        <v>67</v>
      </c>
      <c r="F251" s="4">
        <f>SUM('[1]Параметр себист изделия и сырья'!AJ338)</f>
        <v>0</v>
      </c>
      <c r="G251" s="37">
        <f t="shared" si="12"/>
        <v>25</v>
      </c>
      <c r="H251" s="37">
        <f t="shared" si="13"/>
        <v>-5</v>
      </c>
    </row>
    <row r="252" spans="1:8" s="18" customFormat="1" ht="12.75">
      <c r="A252" s="16"/>
      <c r="B252" t="s">
        <v>310</v>
      </c>
      <c r="C252" s="24"/>
      <c r="D252" s="31" t="s">
        <v>20</v>
      </c>
      <c r="E252" s="3" t="s">
        <v>104</v>
      </c>
      <c r="F252" s="4"/>
      <c r="G252" s="37">
        <f t="shared" si="12"/>
        <v>25</v>
      </c>
      <c r="H252" s="37">
        <f t="shared" si="13"/>
        <v>-5</v>
      </c>
    </row>
    <row r="253" spans="1:7" s="18" customFormat="1" ht="15">
      <c r="A253" s="16"/>
      <c r="B253" s="12" t="s">
        <v>267</v>
      </c>
      <c r="C253" s="24"/>
      <c r="D253" s="30"/>
      <c r="E253" s="3"/>
      <c r="F253" s="4"/>
      <c r="G253" s="37"/>
    </row>
    <row r="254" spans="2:8" ht="12.75">
      <c r="B254" t="s">
        <v>289</v>
      </c>
      <c r="C254" s="19" t="s">
        <v>144</v>
      </c>
      <c r="D254" s="31" t="s">
        <v>68</v>
      </c>
      <c r="E254" s="3" t="s">
        <v>104</v>
      </c>
      <c r="F254" s="4"/>
      <c r="G254" s="37">
        <f aca="true" t="shared" si="14" ref="G254:G264">F254+25</f>
        <v>25</v>
      </c>
      <c r="H254" s="37">
        <f aca="true" t="shared" si="15" ref="H254:H264">F254-5</f>
        <v>-5</v>
      </c>
    </row>
    <row r="255" spans="2:8" ht="12.75">
      <c r="B255" t="s">
        <v>289</v>
      </c>
      <c r="C255" s="19" t="s">
        <v>144</v>
      </c>
      <c r="D255" s="31" t="s">
        <v>68</v>
      </c>
      <c r="E255" s="10" t="s">
        <v>67</v>
      </c>
      <c r="F255" s="4"/>
      <c r="G255" s="37">
        <f t="shared" si="14"/>
        <v>25</v>
      </c>
      <c r="H255" s="37">
        <f t="shared" si="15"/>
        <v>-5</v>
      </c>
    </row>
    <row r="256" spans="2:8" ht="12.75">
      <c r="B256" t="s">
        <v>289</v>
      </c>
      <c r="C256" s="19" t="s">
        <v>144</v>
      </c>
      <c r="D256" s="31" t="s">
        <v>69</v>
      </c>
      <c r="E256" s="3" t="s">
        <v>104</v>
      </c>
      <c r="F256" s="4">
        <v>390</v>
      </c>
      <c r="G256" s="37">
        <f t="shared" si="14"/>
        <v>415</v>
      </c>
      <c r="H256" s="37">
        <f t="shared" si="15"/>
        <v>385</v>
      </c>
    </row>
    <row r="257" spans="2:8" ht="12" customHeight="1">
      <c r="B257" t="s">
        <v>289</v>
      </c>
      <c r="C257" s="19" t="s">
        <v>144</v>
      </c>
      <c r="D257" s="31" t="s">
        <v>69</v>
      </c>
      <c r="E257" s="10" t="s">
        <v>67</v>
      </c>
      <c r="F257" s="4"/>
      <c r="G257" s="37">
        <f t="shared" si="14"/>
        <v>25</v>
      </c>
      <c r="H257" s="37">
        <f t="shared" si="15"/>
        <v>-5</v>
      </c>
    </row>
    <row r="258" spans="2:8" s="18" customFormat="1" ht="12.75" hidden="1">
      <c r="B258" t="s">
        <v>290</v>
      </c>
      <c r="C258" s="19" t="s">
        <v>144</v>
      </c>
      <c r="D258" s="24" t="s">
        <v>69</v>
      </c>
      <c r="E258" s="19" t="s">
        <v>66</v>
      </c>
      <c r="F258" s="4">
        <f>SUM('[1]Параметр себист изделия и сырья'!AJ349)</f>
        <v>489.995</v>
      </c>
      <c r="G258" s="37">
        <f t="shared" si="14"/>
        <v>514.995</v>
      </c>
      <c r="H258" s="37">
        <f t="shared" si="15"/>
        <v>484.995</v>
      </c>
    </row>
    <row r="259" spans="2:8" ht="12.75">
      <c r="B259" t="s">
        <v>289</v>
      </c>
      <c r="C259" s="19" t="s">
        <v>144</v>
      </c>
      <c r="D259" s="31" t="s">
        <v>29</v>
      </c>
      <c r="E259" s="3" t="s">
        <v>216</v>
      </c>
      <c r="F259" s="4">
        <v>405</v>
      </c>
      <c r="G259" s="37">
        <f t="shared" si="14"/>
        <v>430</v>
      </c>
      <c r="H259" s="37">
        <f t="shared" si="15"/>
        <v>400</v>
      </c>
    </row>
    <row r="260" spans="2:8" ht="12" customHeight="1">
      <c r="B260" t="s">
        <v>289</v>
      </c>
      <c r="C260" s="19" t="s">
        <v>144</v>
      </c>
      <c r="D260" s="31" t="s">
        <v>29</v>
      </c>
      <c r="E260" s="10" t="s">
        <v>67</v>
      </c>
      <c r="F260" s="4"/>
      <c r="G260" s="37">
        <f t="shared" si="14"/>
        <v>25</v>
      </c>
      <c r="H260" s="37">
        <f t="shared" si="15"/>
        <v>-5</v>
      </c>
    </row>
    <row r="261" spans="2:8" s="18" customFormat="1" ht="12.75" hidden="1">
      <c r="B261" t="s">
        <v>291</v>
      </c>
      <c r="C261" s="19" t="s">
        <v>144</v>
      </c>
      <c r="D261" s="24" t="s">
        <v>29</v>
      </c>
      <c r="E261" s="10" t="s">
        <v>67</v>
      </c>
      <c r="F261" s="4">
        <f>SUM('[1]Параметр себист изделия и сырья'!AJ352)</f>
        <v>619.995</v>
      </c>
      <c r="G261" s="37">
        <f t="shared" si="14"/>
        <v>644.995</v>
      </c>
      <c r="H261" s="37">
        <f t="shared" si="15"/>
        <v>614.995</v>
      </c>
    </row>
    <row r="262" spans="2:8" s="16" customFormat="1" ht="12.75" hidden="1">
      <c r="B262" t="s">
        <v>292</v>
      </c>
      <c r="C262" s="19" t="s">
        <v>144</v>
      </c>
      <c r="D262" s="30" t="s">
        <v>70</v>
      </c>
      <c r="E262" s="10" t="s">
        <v>67</v>
      </c>
      <c r="F262" s="4">
        <f>SUM('[1]Параметр себист изделия и сырья'!AJ353)</f>
        <v>649.995</v>
      </c>
      <c r="G262" s="37">
        <f t="shared" si="14"/>
        <v>674.995</v>
      </c>
      <c r="H262" s="37">
        <f t="shared" si="15"/>
        <v>644.995</v>
      </c>
    </row>
    <row r="263" spans="2:8" s="18" customFormat="1" ht="12.75" hidden="1">
      <c r="B263" t="s">
        <v>293</v>
      </c>
      <c r="C263" s="19" t="s">
        <v>144</v>
      </c>
      <c r="D263" s="24" t="s">
        <v>71</v>
      </c>
      <c r="E263" s="10" t="s">
        <v>67</v>
      </c>
      <c r="F263" s="4">
        <f>SUM('[1]Параметр себист изделия и сырья'!AJ354)</f>
        <v>699.9950000000001</v>
      </c>
      <c r="G263" s="37">
        <f t="shared" si="14"/>
        <v>724.9950000000001</v>
      </c>
      <c r="H263" s="37">
        <f t="shared" si="15"/>
        <v>694.9950000000001</v>
      </c>
    </row>
    <row r="264" spans="2:8" ht="0.75" customHeight="1">
      <c r="B264" t="s">
        <v>294</v>
      </c>
      <c r="C264" s="19" t="s">
        <v>144</v>
      </c>
      <c r="D264" s="29" t="s">
        <v>26</v>
      </c>
      <c r="E264" s="10" t="s">
        <v>67</v>
      </c>
      <c r="F264" s="4"/>
      <c r="G264" s="37">
        <f t="shared" si="14"/>
        <v>25</v>
      </c>
      <c r="H264" s="37">
        <f t="shared" si="15"/>
        <v>-5</v>
      </c>
    </row>
    <row r="265" spans="2:8" ht="12.75">
      <c r="B265" t="s">
        <v>289</v>
      </c>
      <c r="C265" s="19"/>
      <c r="D265" s="31" t="s">
        <v>72</v>
      </c>
      <c r="E265" s="3" t="s">
        <v>104</v>
      </c>
      <c r="F265" s="4"/>
      <c r="G265" s="37"/>
      <c r="H265" s="37"/>
    </row>
    <row r="266" spans="2:8" ht="12.75">
      <c r="B266" t="s">
        <v>289</v>
      </c>
      <c r="C266" s="19" t="s">
        <v>144</v>
      </c>
      <c r="D266" s="31" t="s">
        <v>72</v>
      </c>
      <c r="E266" s="10" t="s">
        <v>67</v>
      </c>
      <c r="F266" s="4"/>
      <c r="G266" s="37">
        <f aca="true" t="shared" si="16" ref="G266:G273">F266+25</f>
        <v>25</v>
      </c>
      <c r="H266" s="37">
        <f aca="true" t="shared" si="17" ref="H266:H273">F266-5</f>
        <v>-5</v>
      </c>
    </row>
    <row r="267" spans="2:8" s="18" customFormat="1" ht="12.75" hidden="1">
      <c r="B267" t="s">
        <v>295</v>
      </c>
      <c r="C267" s="19" t="s">
        <v>144</v>
      </c>
      <c r="D267" s="24" t="s">
        <v>72</v>
      </c>
      <c r="E267" s="19" t="s">
        <v>66</v>
      </c>
      <c r="F267" s="4">
        <f>SUM('[1]Параметр себист изделия и сырья'!AJ357)</f>
        <v>790</v>
      </c>
      <c r="G267" s="37">
        <f t="shared" si="16"/>
        <v>815</v>
      </c>
      <c r="H267" s="37">
        <f t="shared" si="17"/>
        <v>785</v>
      </c>
    </row>
    <row r="268" spans="2:8" ht="12.75" hidden="1">
      <c r="B268" t="s">
        <v>296</v>
      </c>
      <c r="C268" s="19" t="s">
        <v>144</v>
      </c>
      <c r="D268" s="29" t="s">
        <v>4</v>
      </c>
      <c r="E268" s="10" t="s">
        <v>66</v>
      </c>
      <c r="F268" s="4">
        <f>SUM('[1]Параметр себист изделия и сырья'!AJ358)</f>
        <v>869.995</v>
      </c>
      <c r="G268" s="37">
        <f t="shared" si="16"/>
        <v>894.995</v>
      </c>
      <c r="H268" s="37">
        <f t="shared" si="17"/>
        <v>864.995</v>
      </c>
    </row>
    <row r="269" spans="2:8" ht="12.75">
      <c r="B269" t="s">
        <v>289</v>
      </c>
      <c r="C269" s="19" t="s">
        <v>144</v>
      </c>
      <c r="D269" s="31" t="s">
        <v>73</v>
      </c>
      <c r="E269" s="3" t="s">
        <v>104</v>
      </c>
      <c r="F269" s="4">
        <v>460</v>
      </c>
      <c r="G269" s="37">
        <f t="shared" si="16"/>
        <v>485</v>
      </c>
      <c r="H269" s="37">
        <f t="shared" si="17"/>
        <v>455</v>
      </c>
    </row>
    <row r="270" spans="2:8" s="18" customFormat="1" ht="12.75" hidden="1">
      <c r="B270" t="s">
        <v>297</v>
      </c>
      <c r="C270" s="19" t="s">
        <v>144</v>
      </c>
      <c r="D270" s="24" t="s">
        <v>73</v>
      </c>
      <c r="E270" s="10" t="s">
        <v>67</v>
      </c>
      <c r="F270" s="4">
        <f>SUM('[1]Параметр себист изделия и сырья'!AJ360)</f>
        <v>960</v>
      </c>
      <c r="G270" s="37">
        <f t="shared" si="16"/>
        <v>985</v>
      </c>
      <c r="H270" s="37">
        <f t="shared" si="17"/>
        <v>955</v>
      </c>
    </row>
    <row r="271" spans="2:8" s="18" customFormat="1" ht="12.75" hidden="1">
      <c r="B271" t="s">
        <v>298</v>
      </c>
      <c r="C271" s="19" t="s">
        <v>144</v>
      </c>
      <c r="D271" s="24" t="s">
        <v>74</v>
      </c>
      <c r="E271" s="10" t="s">
        <v>67</v>
      </c>
      <c r="F271" s="4">
        <f>SUM('[1]Параметр себист изделия и сырья'!AJ361)</f>
        <v>1010</v>
      </c>
      <c r="G271" s="37">
        <f t="shared" si="16"/>
        <v>1035</v>
      </c>
      <c r="H271" s="37">
        <f t="shared" si="17"/>
        <v>1005</v>
      </c>
    </row>
    <row r="272" spans="2:8" s="18" customFormat="1" ht="12.75" hidden="1">
      <c r="B272" t="s">
        <v>299</v>
      </c>
      <c r="C272" s="19" t="s">
        <v>144</v>
      </c>
      <c r="D272" s="24" t="s">
        <v>75</v>
      </c>
      <c r="E272" s="10" t="s">
        <v>67</v>
      </c>
      <c r="F272" s="4">
        <f>SUM('[1]Параметр себист изделия и сырья'!AJ362)</f>
        <v>1099.995</v>
      </c>
      <c r="G272" s="37">
        <f t="shared" si="16"/>
        <v>1124.995</v>
      </c>
      <c r="H272" s="37">
        <f t="shared" si="17"/>
        <v>1094.995</v>
      </c>
    </row>
    <row r="273" spans="2:8" ht="12.75" hidden="1">
      <c r="B273" t="s">
        <v>300</v>
      </c>
      <c r="C273" s="19" t="s">
        <v>144</v>
      </c>
      <c r="D273" s="29" t="s">
        <v>5</v>
      </c>
      <c r="E273" s="10" t="s">
        <v>67</v>
      </c>
      <c r="F273" s="4">
        <f>SUM('[1]Параметр себист изделия и сырья'!AJ363)</f>
        <v>1159.995</v>
      </c>
      <c r="G273" s="37">
        <f t="shared" si="16"/>
        <v>1184.995</v>
      </c>
      <c r="H273" s="37">
        <f t="shared" si="17"/>
        <v>1154.995</v>
      </c>
    </row>
    <row r="274" spans="2:8" ht="12.75">
      <c r="B274" t="s">
        <v>289</v>
      </c>
      <c r="C274" s="19"/>
      <c r="D274" s="31" t="s">
        <v>73</v>
      </c>
      <c r="E274" s="10" t="s">
        <v>67</v>
      </c>
      <c r="F274" s="4"/>
      <c r="G274" s="37"/>
      <c r="H274" s="37"/>
    </row>
    <row r="275" spans="2:8" ht="12.75">
      <c r="B275" t="s">
        <v>289</v>
      </c>
      <c r="C275" s="19"/>
      <c r="D275" s="31" t="s">
        <v>22</v>
      </c>
      <c r="E275" s="3" t="s">
        <v>104</v>
      </c>
      <c r="F275" s="4">
        <v>480</v>
      </c>
      <c r="G275" s="37"/>
      <c r="H275" s="37"/>
    </row>
    <row r="276" spans="2:8" ht="12.75">
      <c r="B276" t="s">
        <v>289</v>
      </c>
      <c r="C276" s="19" t="s">
        <v>144</v>
      </c>
      <c r="D276" s="31" t="s">
        <v>22</v>
      </c>
      <c r="E276" s="10" t="s">
        <v>67</v>
      </c>
      <c r="F276" s="4"/>
      <c r="G276" s="37">
        <f>F276+25</f>
        <v>25</v>
      </c>
      <c r="H276" s="37">
        <f>F276-5</f>
        <v>-5</v>
      </c>
    </row>
    <row r="277" spans="2:8" s="18" customFormat="1" ht="0.75" customHeight="1">
      <c r="B277" t="s">
        <v>301</v>
      </c>
      <c r="C277" s="19" t="s">
        <v>144</v>
      </c>
      <c r="D277" s="24" t="s">
        <v>22</v>
      </c>
      <c r="E277" s="19" t="s">
        <v>66</v>
      </c>
      <c r="F277" s="4"/>
      <c r="G277" s="37">
        <f>F277+25</f>
        <v>25</v>
      </c>
      <c r="H277" s="37">
        <f>F277-5</f>
        <v>-5</v>
      </c>
    </row>
    <row r="278" spans="2:8" s="18" customFormat="1" ht="12.75" hidden="1">
      <c r="B278" t="s">
        <v>302</v>
      </c>
      <c r="C278" s="19" t="s">
        <v>144</v>
      </c>
      <c r="D278" s="24" t="s">
        <v>76</v>
      </c>
      <c r="E278" s="19" t="s">
        <v>66</v>
      </c>
      <c r="F278" s="4">
        <f>SUM('[1]Параметр себист изделия и сырья'!AJ366)</f>
        <v>1380</v>
      </c>
      <c r="G278" s="37">
        <f>F278+25</f>
        <v>1405</v>
      </c>
      <c r="H278" s="37">
        <f>F278-5</f>
        <v>1375</v>
      </c>
    </row>
    <row r="279" spans="2:8" s="18" customFormat="1" ht="12.75" hidden="1">
      <c r="B279" t="s">
        <v>303</v>
      </c>
      <c r="C279" s="19" t="s">
        <v>144</v>
      </c>
      <c r="D279" s="24" t="s">
        <v>19</v>
      </c>
      <c r="E279" s="19" t="s">
        <v>66</v>
      </c>
      <c r="F279" s="4">
        <f>SUM('[1]Параметр себист изделия и сырья'!AJ367)</f>
        <v>1480</v>
      </c>
      <c r="G279" s="37">
        <f>F279+25</f>
        <v>1505</v>
      </c>
      <c r="H279" s="37">
        <f>F279-5</f>
        <v>1475</v>
      </c>
    </row>
    <row r="280" spans="2:8" ht="12.75" hidden="1">
      <c r="B280" t="s">
        <v>304</v>
      </c>
      <c r="C280" s="19" t="s">
        <v>144</v>
      </c>
      <c r="D280" s="29" t="s">
        <v>8</v>
      </c>
      <c r="E280" s="10" t="s">
        <v>66</v>
      </c>
      <c r="F280" s="4">
        <f>SUM('[1]Параметр себист изделия и сырья'!AJ368)</f>
        <v>280</v>
      </c>
      <c r="G280" s="37">
        <f>F280+25</f>
        <v>305</v>
      </c>
      <c r="H280" s="37">
        <f>F280-5</f>
        <v>275</v>
      </c>
    </row>
    <row r="281" spans="2:8" ht="12.75">
      <c r="B281" t="s">
        <v>289</v>
      </c>
      <c r="C281" s="19"/>
      <c r="D281" s="31" t="s">
        <v>27</v>
      </c>
      <c r="E281" s="3" t="s">
        <v>104</v>
      </c>
      <c r="F281" s="4">
        <v>520</v>
      </c>
      <c r="G281" s="37"/>
      <c r="H281" s="37"/>
    </row>
    <row r="282" spans="2:8" ht="12.75">
      <c r="B282" t="s">
        <v>289</v>
      </c>
      <c r="C282" s="19" t="s">
        <v>144</v>
      </c>
      <c r="D282" s="31" t="s">
        <v>27</v>
      </c>
      <c r="E282" s="10" t="s">
        <v>67</v>
      </c>
      <c r="F282" s="4"/>
      <c r="G282" s="37">
        <f aca="true" t="shared" si="18" ref="G282:G290">F282+25</f>
        <v>25</v>
      </c>
      <c r="H282" s="37">
        <f aca="true" t="shared" si="19" ref="H282:H290">F282-5</f>
        <v>-5</v>
      </c>
    </row>
    <row r="283" spans="2:8" s="18" customFormat="1" ht="12.75" hidden="1">
      <c r="B283" t="s">
        <v>305</v>
      </c>
      <c r="C283" s="19" t="s">
        <v>144</v>
      </c>
      <c r="D283" s="24" t="s">
        <v>27</v>
      </c>
      <c r="E283" s="19" t="s">
        <v>66</v>
      </c>
      <c r="F283" s="4">
        <f>SUM('[1]Параметр себист изделия и сырья'!AJ370)</f>
        <v>250</v>
      </c>
      <c r="G283" s="37">
        <f t="shared" si="18"/>
        <v>275</v>
      </c>
      <c r="H283" s="37">
        <f t="shared" si="19"/>
        <v>245</v>
      </c>
    </row>
    <row r="284" spans="2:8" s="18" customFormat="1" ht="12.75" hidden="1">
      <c r="B284" t="s">
        <v>306</v>
      </c>
      <c r="C284" s="19" t="s">
        <v>144</v>
      </c>
      <c r="D284" s="24" t="s">
        <v>77</v>
      </c>
      <c r="E284" s="19" t="s">
        <v>66</v>
      </c>
      <c r="F284" s="4">
        <f>SUM('[1]Параметр себист изделия и сырья'!AJ371)</f>
        <v>0</v>
      </c>
      <c r="G284" s="37">
        <f t="shared" si="18"/>
        <v>25</v>
      </c>
      <c r="H284" s="37">
        <f t="shared" si="19"/>
        <v>-5</v>
      </c>
    </row>
    <row r="285" spans="2:8" s="18" customFormat="1" ht="12.75" hidden="1">
      <c r="B285" t="s">
        <v>307</v>
      </c>
      <c r="C285" s="19" t="s">
        <v>144</v>
      </c>
      <c r="D285" s="24" t="s">
        <v>78</v>
      </c>
      <c r="E285" s="19" t="s">
        <v>66</v>
      </c>
      <c r="F285" s="4">
        <f>SUM('[1]Параметр себист изделия и сырья'!AJ372)</f>
        <v>449.99850000000004</v>
      </c>
      <c r="G285" s="37">
        <f t="shared" si="18"/>
        <v>474.99850000000004</v>
      </c>
      <c r="H285" s="37">
        <f t="shared" si="19"/>
        <v>444.99850000000004</v>
      </c>
    </row>
    <row r="286" spans="2:8" s="18" customFormat="1" ht="12.75" hidden="1">
      <c r="B286" t="s">
        <v>308</v>
      </c>
      <c r="C286" s="19" t="s">
        <v>144</v>
      </c>
      <c r="D286" s="24" t="s">
        <v>79</v>
      </c>
      <c r="E286" s="19" t="s">
        <v>66</v>
      </c>
      <c r="F286" s="4">
        <f>SUM('[1]Параметр себист изделия и сырья'!AJ373)</f>
        <v>529.998</v>
      </c>
      <c r="G286" s="37">
        <f t="shared" si="18"/>
        <v>554.998</v>
      </c>
      <c r="H286" s="37">
        <f t="shared" si="19"/>
        <v>524.998</v>
      </c>
    </row>
    <row r="287" spans="2:8" s="18" customFormat="1" ht="12.75">
      <c r="B287" t="s">
        <v>289</v>
      </c>
      <c r="C287" s="19" t="s">
        <v>144</v>
      </c>
      <c r="D287" s="50" t="s">
        <v>80</v>
      </c>
      <c r="E287" s="51" t="s">
        <v>104</v>
      </c>
      <c r="F287" s="4">
        <v>550</v>
      </c>
      <c r="G287" s="37">
        <f t="shared" si="18"/>
        <v>575</v>
      </c>
      <c r="H287" s="37">
        <f t="shared" si="19"/>
        <v>545</v>
      </c>
    </row>
    <row r="288" spans="2:8" ht="12.75">
      <c r="B288" t="s">
        <v>289</v>
      </c>
      <c r="C288" s="10"/>
      <c r="D288" s="29" t="s">
        <v>81</v>
      </c>
      <c r="E288" s="3" t="s">
        <v>104</v>
      </c>
      <c r="F288" s="4"/>
      <c r="G288" s="37">
        <f t="shared" si="18"/>
        <v>25</v>
      </c>
      <c r="H288" s="37">
        <f t="shared" si="19"/>
        <v>-5</v>
      </c>
    </row>
    <row r="289" spans="2:8" s="18" customFormat="1" ht="12.75" hidden="1">
      <c r="B289" t="s">
        <v>309</v>
      </c>
      <c r="C289" s="19"/>
      <c r="D289" s="24" t="s">
        <v>81</v>
      </c>
      <c r="E289" s="19" t="s">
        <v>67</v>
      </c>
      <c r="F289" s="4">
        <f>SUM('[1]Параметр себист изделия и сырья'!AJ376)</f>
        <v>0</v>
      </c>
      <c r="G289" s="37">
        <f t="shared" si="18"/>
        <v>25</v>
      </c>
      <c r="H289" s="37">
        <f t="shared" si="19"/>
        <v>-5</v>
      </c>
    </row>
    <row r="290" spans="1:8" s="18" customFormat="1" ht="12.75">
      <c r="A290" s="16"/>
      <c r="B290" t="s">
        <v>289</v>
      </c>
      <c r="C290" s="24"/>
      <c r="D290" s="31" t="s">
        <v>20</v>
      </c>
      <c r="E290" s="3" t="s">
        <v>104</v>
      </c>
      <c r="F290" s="4"/>
      <c r="G290" s="37">
        <f t="shared" si="18"/>
        <v>25</v>
      </c>
      <c r="H290" s="37">
        <f t="shared" si="19"/>
        <v>-5</v>
      </c>
    </row>
    <row r="291" spans="2:7" ht="15">
      <c r="B291" s="12" t="s">
        <v>251</v>
      </c>
      <c r="C291" s="23"/>
      <c r="G291" s="37"/>
    </row>
    <row r="292" spans="1:8" s="18" customFormat="1" ht="12.75">
      <c r="A292" s="16"/>
      <c r="B292" t="s">
        <v>252</v>
      </c>
      <c r="C292" s="24"/>
      <c r="D292" s="31" t="s">
        <v>68</v>
      </c>
      <c r="E292" s="3" t="s">
        <v>104</v>
      </c>
      <c r="F292" s="4">
        <v>170</v>
      </c>
      <c r="G292" s="37"/>
      <c r="H292" s="37">
        <f>F292-5</f>
        <v>165</v>
      </c>
    </row>
    <row r="293" spans="1:8" s="18" customFormat="1" ht="12.75">
      <c r="A293" s="16"/>
      <c r="B293" t="s">
        <v>252</v>
      </c>
      <c r="C293" s="24"/>
      <c r="D293" s="31" t="s">
        <v>69</v>
      </c>
      <c r="E293" s="3" t="s">
        <v>104</v>
      </c>
      <c r="F293" s="4">
        <v>190</v>
      </c>
      <c r="G293" s="37"/>
      <c r="H293" s="37">
        <f aca="true" t="shared" si="20" ref="H293:H303">F293-5</f>
        <v>185</v>
      </c>
    </row>
    <row r="294" spans="1:8" s="18" customFormat="1" ht="12.75">
      <c r="A294" s="16"/>
      <c r="B294" t="s">
        <v>252</v>
      </c>
      <c r="C294" s="24"/>
      <c r="D294" s="31" t="s">
        <v>29</v>
      </c>
      <c r="E294" s="3" t="s">
        <v>104</v>
      </c>
      <c r="F294" s="4">
        <v>230</v>
      </c>
      <c r="G294" s="37"/>
      <c r="H294" s="37">
        <f t="shared" si="20"/>
        <v>225</v>
      </c>
    </row>
    <row r="295" spans="1:8" s="18" customFormat="1" ht="12.75">
      <c r="A295" s="16"/>
      <c r="B295" t="s">
        <v>252</v>
      </c>
      <c r="C295" s="24"/>
      <c r="D295" s="31" t="s">
        <v>71</v>
      </c>
      <c r="E295" s="3" t="s">
        <v>104</v>
      </c>
      <c r="F295" s="4"/>
      <c r="G295" s="37"/>
      <c r="H295" s="37">
        <f t="shared" si="20"/>
        <v>-5</v>
      </c>
    </row>
    <row r="296" spans="1:8" s="18" customFormat="1" ht="12.75">
      <c r="A296" s="16"/>
      <c r="B296" t="s">
        <v>252</v>
      </c>
      <c r="C296" s="24"/>
      <c r="D296" s="31" t="s">
        <v>72</v>
      </c>
      <c r="E296" s="3" t="s">
        <v>104</v>
      </c>
      <c r="F296" s="4">
        <v>250</v>
      </c>
      <c r="G296" s="37"/>
      <c r="H296" s="37">
        <f t="shared" si="20"/>
        <v>245</v>
      </c>
    </row>
    <row r="297" spans="1:8" s="18" customFormat="1" ht="12.75">
      <c r="A297" s="16"/>
      <c r="B297" t="s">
        <v>252</v>
      </c>
      <c r="C297" s="24"/>
      <c r="D297" s="31" t="s">
        <v>73</v>
      </c>
      <c r="E297" s="3" t="s">
        <v>104</v>
      </c>
      <c r="F297" s="4">
        <v>280</v>
      </c>
      <c r="G297" s="37"/>
      <c r="H297" s="37">
        <f t="shared" si="20"/>
        <v>275</v>
      </c>
    </row>
    <row r="298" spans="1:8" s="18" customFormat="1" ht="12.75">
      <c r="A298" s="16"/>
      <c r="B298" t="s">
        <v>252</v>
      </c>
      <c r="C298" s="24"/>
      <c r="D298" s="31" t="s">
        <v>75</v>
      </c>
      <c r="E298" s="3" t="s">
        <v>104</v>
      </c>
      <c r="F298" s="4"/>
      <c r="G298" s="37"/>
      <c r="H298" s="37">
        <f t="shared" si="20"/>
        <v>-5</v>
      </c>
    </row>
    <row r="299" spans="1:8" s="18" customFormat="1" ht="12.75">
      <c r="A299" s="16"/>
      <c r="B299" t="s">
        <v>252</v>
      </c>
      <c r="C299" s="24"/>
      <c r="D299" s="31" t="s">
        <v>22</v>
      </c>
      <c r="E299" s="3" t="s">
        <v>104</v>
      </c>
      <c r="F299" s="4">
        <v>310</v>
      </c>
      <c r="G299" s="37"/>
      <c r="H299" s="37">
        <f t="shared" si="20"/>
        <v>305</v>
      </c>
    </row>
    <row r="300" spans="1:8" s="18" customFormat="1" ht="12.75">
      <c r="A300" s="16"/>
      <c r="B300" t="s">
        <v>252</v>
      </c>
      <c r="C300" s="24"/>
      <c r="D300" s="31" t="s">
        <v>19</v>
      </c>
      <c r="E300" s="3" t="s">
        <v>104</v>
      </c>
      <c r="F300" s="4"/>
      <c r="G300" s="37"/>
      <c r="H300" s="37">
        <f t="shared" si="20"/>
        <v>-5</v>
      </c>
    </row>
    <row r="301" spans="1:8" s="18" customFormat="1" ht="12.75">
      <c r="A301" s="16"/>
      <c r="B301" t="s">
        <v>252</v>
      </c>
      <c r="C301" s="24"/>
      <c r="D301" s="31" t="s">
        <v>27</v>
      </c>
      <c r="E301" s="3" t="s">
        <v>104</v>
      </c>
      <c r="F301" s="4">
        <v>360</v>
      </c>
      <c r="G301" s="37"/>
      <c r="H301" s="37">
        <f t="shared" si="20"/>
        <v>355</v>
      </c>
    </row>
    <row r="302" spans="1:8" s="18" customFormat="1" ht="12.75">
      <c r="A302" s="16"/>
      <c r="B302" t="s">
        <v>252</v>
      </c>
      <c r="C302" s="24"/>
      <c r="D302" s="31" t="s">
        <v>28</v>
      </c>
      <c r="E302" s="3" t="s">
        <v>104</v>
      </c>
      <c r="F302" s="4"/>
      <c r="G302" s="37"/>
      <c r="H302" s="37">
        <f t="shared" si="20"/>
        <v>-5</v>
      </c>
    </row>
    <row r="303" spans="1:8" s="18" customFormat="1" ht="12.75">
      <c r="A303" s="16"/>
      <c r="B303" t="s">
        <v>252</v>
      </c>
      <c r="C303" s="24"/>
      <c r="D303" s="31" t="s">
        <v>80</v>
      </c>
      <c r="E303" s="3" t="s">
        <v>104</v>
      </c>
      <c r="F303" s="4">
        <v>440</v>
      </c>
      <c r="G303" s="37"/>
      <c r="H303" s="37">
        <f t="shared" si="20"/>
        <v>435</v>
      </c>
    </row>
    <row r="304" spans="2:7" ht="15">
      <c r="B304" s="12" t="s">
        <v>55</v>
      </c>
      <c r="C304" s="23"/>
      <c r="G304" s="37"/>
    </row>
    <row r="305" spans="1:8" ht="12.75">
      <c r="A305" t="s">
        <v>24</v>
      </c>
      <c r="B305" t="s">
        <v>202</v>
      </c>
      <c r="C305" s="3" t="s">
        <v>145</v>
      </c>
      <c r="D305" s="29">
        <v>1.5</v>
      </c>
      <c r="E305" s="3" t="s">
        <v>57</v>
      </c>
      <c r="F305" s="4">
        <f>SUM('[1]Параметр себист изделия и сырья'!AJ63)</f>
        <v>340</v>
      </c>
      <c r="G305" s="37">
        <f aca="true" t="shared" si="21" ref="G305:G332">F305+25</f>
        <v>365</v>
      </c>
      <c r="H305" s="37">
        <f>F305-5</f>
        <v>335</v>
      </c>
    </row>
    <row r="306" spans="2:8" s="18" customFormat="1" ht="12.75" hidden="1">
      <c r="B306" s="18" t="s">
        <v>58</v>
      </c>
      <c r="C306" s="3" t="s">
        <v>146</v>
      </c>
      <c r="D306" s="24">
        <v>1.5</v>
      </c>
      <c r="E306" s="19" t="s">
        <v>59</v>
      </c>
      <c r="F306" s="4">
        <f>SUM('[1]Параметр себист изделия и сырья'!AJ64)</f>
        <v>380</v>
      </c>
      <c r="G306" s="37">
        <f t="shared" si="21"/>
        <v>405</v>
      </c>
      <c r="H306" s="37">
        <f aca="true" t="shared" si="22" ref="H306:H312">F306-5</f>
        <v>375</v>
      </c>
    </row>
    <row r="307" spans="2:8" s="16" customFormat="1" ht="12.75">
      <c r="B307" s="16" t="s">
        <v>60</v>
      </c>
      <c r="C307" s="17" t="s">
        <v>146</v>
      </c>
      <c r="D307" s="30">
        <v>1.5</v>
      </c>
      <c r="E307" s="17" t="s">
        <v>142</v>
      </c>
      <c r="F307" s="4">
        <f>SUM('[1]Параметр себист изделия и сырья'!AJ65)</f>
        <v>394.99850000000004</v>
      </c>
      <c r="G307" s="37">
        <f t="shared" si="21"/>
        <v>419.99850000000004</v>
      </c>
      <c r="H307" s="37">
        <f t="shared" si="22"/>
        <v>389.99850000000004</v>
      </c>
    </row>
    <row r="308" spans="1:8" ht="12.75">
      <c r="A308" s="9"/>
      <c r="B308" t="s">
        <v>158</v>
      </c>
      <c r="C308" s="3" t="s">
        <v>145</v>
      </c>
      <c r="D308" s="29">
        <v>1.5</v>
      </c>
      <c r="E308" s="17" t="s">
        <v>142</v>
      </c>
      <c r="F308" s="4">
        <f>SUM('[1]Параметр себист изделия и сырья'!AJ66)</f>
        <v>300</v>
      </c>
      <c r="G308" s="37">
        <f t="shared" si="21"/>
        <v>325</v>
      </c>
      <c r="H308" s="37">
        <f t="shared" si="22"/>
        <v>295</v>
      </c>
    </row>
    <row r="309" spans="2:8" ht="12.75">
      <c r="B309" t="s">
        <v>203</v>
      </c>
      <c r="C309" s="3" t="s">
        <v>145</v>
      </c>
      <c r="D309" s="29">
        <v>2</v>
      </c>
      <c r="E309" s="3" t="s">
        <v>57</v>
      </c>
      <c r="F309" s="4">
        <f>SUM('[1]Параметр себист изделия и сырья'!AJ67)</f>
        <v>385</v>
      </c>
      <c r="G309" s="37">
        <f t="shared" si="21"/>
        <v>410</v>
      </c>
      <c r="H309" s="37">
        <f t="shared" si="22"/>
        <v>380</v>
      </c>
    </row>
    <row r="310" spans="2:8" s="18" customFormat="1" ht="12.75" hidden="1">
      <c r="B310" s="18" t="s">
        <v>58</v>
      </c>
      <c r="C310" s="3" t="s">
        <v>147</v>
      </c>
      <c r="D310" s="24">
        <v>2</v>
      </c>
      <c r="E310" s="19" t="s">
        <v>49</v>
      </c>
      <c r="F310" s="4">
        <f>SUM('[1]Параметр себист изделия и сырья'!AJ68)</f>
        <v>450.00000000000006</v>
      </c>
      <c r="G310" s="37">
        <f t="shared" si="21"/>
        <v>475.00000000000006</v>
      </c>
      <c r="H310" s="37">
        <f t="shared" si="22"/>
        <v>445.00000000000006</v>
      </c>
    </row>
    <row r="311" spans="2:8" s="16" customFormat="1" ht="12.75">
      <c r="B311" s="16" t="s">
        <v>60</v>
      </c>
      <c r="C311" s="17" t="s">
        <v>147</v>
      </c>
      <c r="D311" s="30">
        <v>2</v>
      </c>
      <c r="E311" s="17" t="s">
        <v>142</v>
      </c>
      <c r="F311" s="4">
        <f>SUM('[1]Параметр себист изделия и сырья'!AJ69)</f>
        <v>469.99800000000005</v>
      </c>
      <c r="G311" s="37">
        <f t="shared" si="21"/>
        <v>494.99800000000005</v>
      </c>
      <c r="H311" s="37">
        <f t="shared" si="22"/>
        <v>464.99800000000005</v>
      </c>
    </row>
    <row r="312" spans="1:8" ht="12.75">
      <c r="A312" s="9"/>
      <c r="B312" t="s">
        <v>158</v>
      </c>
      <c r="C312" s="3" t="s">
        <v>145</v>
      </c>
      <c r="D312" s="29">
        <v>2</v>
      </c>
      <c r="E312" s="17" t="s">
        <v>142</v>
      </c>
      <c r="F312" s="4">
        <f>SUM('[1]Параметр себист изделия и сырья'!AJ70)</f>
        <v>345.00000000000006</v>
      </c>
      <c r="G312" s="37">
        <f t="shared" si="21"/>
        <v>370.00000000000006</v>
      </c>
      <c r="H312" s="37">
        <f t="shared" si="22"/>
        <v>340.00000000000006</v>
      </c>
    </row>
    <row r="313" spans="2:7" s="11" customFormat="1" ht="15">
      <c r="B313" s="12" t="s">
        <v>45</v>
      </c>
      <c r="C313" s="23"/>
      <c r="D313" s="25"/>
      <c r="E313" s="8"/>
      <c r="F313" s="39"/>
      <c r="G313" s="37"/>
    </row>
    <row r="314" spans="2:8" ht="12.75">
      <c r="B314" t="s">
        <v>136</v>
      </c>
      <c r="C314" s="3" t="s">
        <v>145</v>
      </c>
      <c r="D314" s="29">
        <v>1.5</v>
      </c>
      <c r="E314" s="3" t="s">
        <v>46</v>
      </c>
      <c r="F314" s="4">
        <f>SUM('[1]Параметр себист изделия и сырья'!AJ14)</f>
        <v>195</v>
      </c>
      <c r="G314" s="37">
        <f t="shared" si="21"/>
        <v>220</v>
      </c>
      <c r="H314" s="37">
        <f>F314-5</f>
        <v>190</v>
      </c>
    </row>
    <row r="315" spans="2:8" ht="12.75">
      <c r="B315" t="s">
        <v>137</v>
      </c>
      <c r="C315" s="3" t="s">
        <v>145</v>
      </c>
      <c r="D315" s="29">
        <v>1.5</v>
      </c>
      <c r="E315" s="3" t="s">
        <v>46</v>
      </c>
      <c r="F315" s="4">
        <f>SUM('[1]Параметр себист изделия и сырья'!AJ15)</f>
        <v>230</v>
      </c>
      <c r="G315" s="37">
        <f t="shared" si="21"/>
        <v>255</v>
      </c>
      <c r="H315" s="37">
        <f aca="true" t="shared" si="23" ref="H315:H375">F315-5</f>
        <v>225</v>
      </c>
    </row>
    <row r="316" spans="2:8" ht="12.75">
      <c r="B316" t="s">
        <v>136</v>
      </c>
      <c r="C316" s="3" t="s">
        <v>145</v>
      </c>
      <c r="D316" s="29">
        <v>2</v>
      </c>
      <c r="E316" s="3" t="s">
        <v>46</v>
      </c>
      <c r="F316" s="4">
        <f>SUM('[1]Параметр себист изделия и сырья'!AJ16)</f>
        <v>220</v>
      </c>
      <c r="G316" s="37">
        <f t="shared" si="21"/>
        <v>245</v>
      </c>
      <c r="H316" s="37">
        <f t="shared" si="23"/>
        <v>215</v>
      </c>
    </row>
    <row r="317" spans="2:8" ht="12.75">
      <c r="B317" t="s">
        <v>137</v>
      </c>
      <c r="C317" s="3" t="s">
        <v>145</v>
      </c>
      <c r="D317" s="29">
        <v>2</v>
      </c>
      <c r="E317" s="3" t="s">
        <v>46</v>
      </c>
      <c r="F317" s="4">
        <f>SUM('[1]Параметр себист изделия и сырья'!AJ17)</f>
        <v>250</v>
      </c>
      <c r="G317" s="37">
        <f t="shared" si="21"/>
        <v>275</v>
      </c>
      <c r="H317" s="37">
        <f t="shared" si="23"/>
        <v>245</v>
      </c>
    </row>
    <row r="318" spans="2:8" ht="15">
      <c r="B318" s="12" t="s">
        <v>47</v>
      </c>
      <c r="C318" s="23"/>
      <c r="G318" s="37"/>
      <c r="H318" s="37"/>
    </row>
    <row r="319" spans="2:8" ht="12.75">
      <c r="B319" t="s">
        <v>138</v>
      </c>
      <c r="C319" s="3" t="s">
        <v>145</v>
      </c>
      <c r="D319" s="29">
        <v>1.5</v>
      </c>
      <c r="E319" s="3" t="s">
        <v>46</v>
      </c>
      <c r="F319" s="4">
        <f>SUM('[1]Параметр себист изделия и сырья'!AJ19)</f>
        <v>235</v>
      </c>
      <c r="G319" s="37">
        <f t="shared" si="21"/>
        <v>260</v>
      </c>
      <c r="H319" s="37">
        <f t="shared" si="23"/>
        <v>230</v>
      </c>
    </row>
    <row r="320" spans="2:8" ht="12.75">
      <c r="B320" t="s">
        <v>204</v>
      </c>
      <c r="C320" s="3" t="s">
        <v>145</v>
      </c>
      <c r="D320" s="29">
        <v>1.5</v>
      </c>
      <c r="E320" s="3" t="s">
        <v>46</v>
      </c>
      <c r="F320" s="4">
        <f>SUM('[1]Параметр себист изделия и сырья'!AJ20)</f>
        <v>250</v>
      </c>
      <c r="G320" s="37">
        <f t="shared" si="21"/>
        <v>275</v>
      </c>
      <c r="H320" s="37">
        <f t="shared" si="23"/>
        <v>245</v>
      </c>
    </row>
    <row r="321" spans="2:8" ht="12.75">
      <c r="B321" t="s">
        <v>139</v>
      </c>
      <c r="C321" s="3" t="s">
        <v>145</v>
      </c>
      <c r="D321" s="29">
        <v>1.5</v>
      </c>
      <c r="E321" s="3" t="s">
        <v>46</v>
      </c>
      <c r="F321" s="4">
        <f>SUM('[1]Параметр себист изделия и сырья'!AJ21)</f>
        <v>270</v>
      </c>
      <c r="G321" s="37">
        <f t="shared" si="21"/>
        <v>295</v>
      </c>
      <c r="H321" s="37">
        <f t="shared" si="23"/>
        <v>265</v>
      </c>
    </row>
    <row r="322" spans="2:8" s="18" customFormat="1" ht="12.75" hidden="1">
      <c r="B322" s="18" t="s">
        <v>48</v>
      </c>
      <c r="C322" s="3" t="s">
        <v>146</v>
      </c>
      <c r="D322" s="24">
        <v>1.5</v>
      </c>
      <c r="E322" s="19" t="s">
        <v>49</v>
      </c>
      <c r="F322" s="4">
        <f>SUM('[1]Параметр себист изделия и сырья'!AJ22)</f>
        <v>305</v>
      </c>
      <c r="G322" s="37">
        <f t="shared" si="21"/>
        <v>330</v>
      </c>
      <c r="H322" s="37">
        <f t="shared" si="23"/>
        <v>300</v>
      </c>
    </row>
    <row r="323" spans="2:8" s="16" customFormat="1" ht="12.75">
      <c r="B323" s="16" t="s">
        <v>182</v>
      </c>
      <c r="C323" s="17" t="s">
        <v>146</v>
      </c>
      <c r="D323" s="30">
        <v>1.5</v>
      </c>
      <c r="E323" s="17" t="s">
        <v>142</v>
      </c>
      <c r="F323" s="4">
        <f>SUM('[1]Параметр себист изделия и сырья'!AJ23)</f>
        <v>314.9985</v>
      </c>
      <c r="G323" s="37">
        <f t="shared" si="21"/>
        <v>339.9985</v>
      </c>
      <c r="H323" s="37">
        <f t="shared" si="23"/>
        <v>309.9985</v>
      </c>
    </row>
    <row r="324" spans="1:8" s="9" customFormat="1" ht="12.75">
      <c r="A324"/>
      <c r="B324" t="s">
        <v>205</v>
      </c>
      <c r="C324" s="3" t="s">
        <v>146</v>
      </c>
      <c r="D324" s="29">
        <v>1.5</v>
      </c>
      <c r="E324" s="17" t="s">
        <v>142</v>
      </c>
      <c r="F324" s="4">
        <f>SUM('[1]Параметр себист изделия и сырья'!AJ24)</f>
        <v>334.9985</v>
      </c>
      <c r="G324" s="37">
        <f t="shared" si="21"/>
        <v>359.9985</v>
      </c>
      <c r="H324" s="37">
        <f t="shared" si="23"/>
        <v>329.9985</v>
      </c>
    </row>
    <row r="325" spans="2:8" ht="12.75">
      <c r="B325" t="s">
        <v>138</v>
      </c>
      <c r="C325" s="3" t="s">
        <v>145</v>
      </c>
      <c r="D325" s="29">
        <v>2</v>
      </c>
      <c r="E325" s="3" t="s">
        <v>46</v>
      </c>
      <c r="F325" s="4">
        <f>SUM('[1]Параметр себист изделия и сырья'!AJ25)</f>
        <v>255</v>
      </c>
      <c r="G325" s="37">
        <f t="shared" si="21"/>
        <v>280</v>
      </c>
      <c r="H325" s="37">
        <f t="shared" si="23"/>
        <v>250</v>
      </c>
    </row>
    <row r="326" spans="2:8" ht="12.75">
      <c r="B326" t="s">
        <v>204</v>
      </c>
      <c r="C326" s="3" t="s">
        <v>145</v>
      </c>
      <c r="D326" s="29">
        <v>2</v>
      </c>
      <c r="E326" s="3" t="s">
        <v>46</v>
      </c>
      <c r="F326" s="4">
        <f>SUM('[1]Параметр себист изделия и сырья'!AJ26)</f>
        <v>275</v>
      </c>
      <c r="G326" s="37">
        <f t="shared" si="21"/>
        <v>300</v>
      </c>
      <c r="H326" s="37">
        <f t="shared" si="23"/>
        <v>270</v>
      </c>
    </row>
    <row r="327" spans="2:8" ht="12.75">
      <c r="B327" t="s">
        <v>139</v>
      </c>
      <c r="C327" s="3" t="s">
        <v>145</v>
      </c>
      <c r="D327" s="29">
        <v>2</v>
      </c>
      <c r="E327" s="3" t="s">
        <v>46</v>
      </c>
      <c r="F327" s="4">
        <f>SUM('[1]Параметр себист изделия и сырья'!AJ27)</f>
        <v>290</v>
      </c>
      <c r="G327" s="37">
        <f t="shared" si="21"/>
        <v>315</v>
      </c>
      <c r="H327" s="37">
        <f t="shared" si="23"/>
        <v>285</v>
      </c>
    </row>
    <row r="328" spans="2:8" s="18" customFormat="1" ht="1.5" customHeight="1">
      <c r="B328" s="18" t="s">
        <v>48</v>
      </c>
      <c r="C328" s="3" t="s">
        <v>147</v>
      </c>
      <c r="D328" s="24">
        <v>2</v>
      </c>
      <c r="E328" s="19" t="s">
        <v>49</v>
      </c>
      <c r="F328" s="4">
        <f>SUM('[1]Параметр себист изделия и сырья'!AJ28)</f>
        <v>349.68</v>
      </c>
      <c r="G328" s="37">
        <f t="shared" si="21"/>
        <v>374.68</v>
      </c>
      <c r="H328" s="37">
        <f t="shared" si="23"/>
        <v>344.68</v>
      </c>
    </row>
    <row r="329" spans="2:8" s="16" customFormat="1" ht="12.75">
      <c r="B329" s="16" t="s">
        <v>182</v>
      </c>
      <c r="C329" s="17" t="s">
        <v>147</v>
      </c>
      <c r="D329" s="30">
        <v>2</v>
      </c>
      <c r="E329" s="17" t="s">
        <v>142</v>
      </c>
      <c r="F329" s="4">
        <f>SUM('[1]Параметр себист изделия и сырья'!AJ29)</f>
        <v>364.99800000000005</v>
      </c>
      <c r="G329" s="37">
        <f t="shared" si="21"/>
        <v>389.99800000000005</v>
      </c>
      <c r="H329" s="37">
        <f t="shared" si="23"/>
        <v>359.99800000000005</v>
      </c>
    </row>
    <row r="330" spans="1:8" s="9" customFormat="1" ht="12.75">
      <c r="A330"/>
      <c r="B330" t="s">
        <v>205</v>
      </c>
      <c r="C330" s="3" t="s">
        <v>147</v>
      </c>
      <c r="D330" s="29">
        <v>2</v>
      </c>
      <c r="E330" s="17" t="s">
        <v>142</v>
      </c>
      <c r="F330" s="4">
        <f>SUM('[1]Параметр себист изделия и сырья'!AJ30)</f>
        <v>379.99800000000005</v>
      </c>
      <c r="G330" s="37">
        <f t="shared" si="21"/>
        <v>404.99800000000005</v>
      </c>
      <c r="H330" s="37">
        <f t="shared" si="23"/>
        <v>374.99800000000005</v>
      </c>
    </row>
    <row r="331" spans="2:8" s="16" customFormat="1" ht="12.75">
      <c r="B331" t="s">
        <v>206</v>
      </c>
      <c r="C331" s="17" t="s">
        <v>148</v>
      </c>
      <c r="D331" s="30" t="s">
        <v>23</v>
      </c>
      <c r="E331" s="17" t="s">
        <v>142</v>
      </c>
      <c r="F331" s="4">
        <f>SUM('[1]Параметр себист изделия и сырья'!AJ31)</f>
        <v>529.9975000000001</v>
      </c>
      <c r="G331" s="37">
        <f t="shared" si="21"/>
        <v>554.9975000000001</v>
      </c>
      <c r="H331" s="37">
        <f t="shared" si="23"/>
        <v>524.9975000000001</v>
      </c>
    </row>
    <row r="332" spans="2:8" s="9" customFormat="1" ht="12.75">
      <c r="B332" t="s">
        <v>206</v>
      </c>
      <c r="C332" s="3" t="s">
        <v>148</v>
      </c>
      <c r="D332" s="29" t="s">
        <v>23</v>
      </c>
      <c r="E332" s="10" t="s">
        <v>50</v>
      </c>
      <c r="F332" s="4">
        <f>SUM('[1]Параметр себист изделия и сырья'!AJ32)</f>
        <v>559.9975</v>
      </c>
      <c r="G332" s="37">
        <f t="shared" si="21"/>
        <v>584.9975</v>
      </c>
      <c r="H332" s="37">
        <f t="shared" si="23"/>
        <v>554.9975</v>
      </c>
    </row>
    <row r="333" spans="2:8" ht="12.75">
      <c r="B333" s="9" t="s">
        <v>51</v>
      </c>
      <c r="C333" s="3" t="s">
        <v>145</v>
      </c>
      <c r="D333" s="29" t="s">
        <v>2</v>
      </c>
      <c r="E333" s="10" t="s">
        <v>52</v>
      </c>
      <c r="F333" s="4">
        <f>SUM('[1]Параметр себист изделия и сырья'!AJ33)</f>
        <v>130</v>
      </c>
      <c r="G333" s="37">
        <f>F333+10</f>
        <v>140</v>
      </c>
      <c r="H333" s="37">
        <f t="shared" si="23"/>
        <v>125</v>
      </c>
    </row>
    <row r="334" spans="2:8" ht="12.75">
      <c r="B334" s="9" t="s">
        <v>51</v>
      </c>
      <c r="C334" s="19" t="s">
        <v>144</v>
      </c>
      <c r="D334" s="29" t="s">
        <v>9</v>
      </c>
      <c r="E334" s="10" t="s">
        <v>53</v>
      </c>
      <c r="F334" s="4">
        <f>SUM('[1]Параметр себист изделия и сырья'!AJ34)</f>
        <v>45</v>
      </c>
      <c r="G334" s="37">
        <f>F334+10</f>
        <v>55</v>
      </c>
      <c r="H334" s="37">
        <f t="shared" si="23"/>
        <v>40</v>
      </c>
    </row>
    <row r="335" spans="2:7" ht="15">
      <c r="B335" s="12" t="s">
        <v>174</v>
      </c>
      <c r="C335" s="23"/>
      <c r="G335" s="37"/>
    </row>
    <row r="336" spans="1:8" ht="12.75">
      <c r="A336" s="16"/>
      <c r="B336" t="s">
        <v>207</v>
      </c>
      <c r="C336" s="3" t="s">
        <v>161</v>
      </c>
      <c r="D336" s="30">
        <v>1.5</v>
      </c>
      <c r="E336" s="3" t="s">
        <v>67</v>
      </c>
      <c r="F336" s="4">
        <f>SUM('[1]Параметр себист изделия и сырья'!AJ437)</f>
        <v>225</v>
      </c>
      <c r="G336" s="37">
        <f aca="true" t="shared" si="24" ref="G336:G360">F336+25</f>
        <v>250</v>
      </c>
      <c r="H336" s="37">
        <f t="shared" si="23"/>
        <v>220</v>
      </c>
    </row>
    <row r="337" spans="1:8" ht="12.75">
      <c r="A337" s="16"/>
      <c r="B337" t="s">
        <v>207</v>
      </c>
      <c r="C337" s="3" t="s">
        <v>161</v>
      </c>
      <c r="D337" s="30">
        <v>2</v>
      </c>
      <c r="E337" s="3" t="s">
        <v>67</v>
      </c>
      <c r="F337" s="4">
        <f>SUM('[1]Параметр себист изделия и сырья'!AJ438)</f>
        <v>255</v>
      </c>
      <c r="G337" s="37">
        <f t="shared" si="24"/>
        <v>280</v>
      </c>
      <c r="H337" s="37">
        <f t="shared" si="23"/>
        <v>250</v>
      </c>
    </row>
    <row r="338" spans="1:8" ht="12.75">
      <c r="A338" s="16"/>
      <c r="B338" t="s">
        <v>207</v>
      </c>
      <c r="C338" s="3" t="s">
        <v>161</v>
      </c>
      <c r="D338" s="30" t="s">
        <v>25</v>
      </c>
      <c r="E338" s="3" t="s">
        <v>67</v>
      </c>
      <c r="F338" s="4">
        <f>SUM('[1]Параметр себист изделия и сырья'!AJ439)</f>
        <v>320</v>
      </c>
      <c r="G338" s="37">
        <f t="shared" si="24"/>
        <v>345</v>
      </c>
      <c r="H338" s="37">
        <f t="shared" si="23"/>
        <v>315</v>
      </c>
    </row>
    <row r="339" spans="1:8" ht="12.75">
      <c r="A339" s="16"/>
      <c r="B339" t="s">
        <v>207</v>
      </c>
      <c r="C339" s="3" t="s">
        <v>152</v>
      </c>
      <c r="D339" s="30" t="s">
        <v>23</v>
      </c>
      <c r="E339" s="3" t="s">
        <v>67</v>
      </c>
      <c r="F339" s="4">
        <f>SUM('[1]Параметр себист изделия и сырья'!AJ440)</f>
        <v>360</v>
      </c>
      <c r="G339" s="37">
        <f t="shared" si="24"/>
        <v>385</v>
      </c>
      <c r="H339" s="37">
        <f t="shared" si="23"/>
        <v>355</v>
      </c>
    </row>
    <row r="340" spans="1:8" ht="12.75">
      <c r="A340" s="16"/>
      <c r="B340" t="s">
        <v>208</v>
      </c>
      <c r="C340" s="3" t="s">
        <v>161</v>
      </c>
      <c r="D340" s="30">
        <v>1.5</v>
      </c>
      <c r="E340" s="3" t="s">
        <v>188</v>
      </c>
      <c r="F340" s="4">
        <f>SUM('[1]Параметр себист изделия и сырья'!AJ461)</f>
        <v>550</v>
      </c>
      <c r="G340" s="37">
        <f t="shared" si="24"/>
        <v>575</v>
      </c>
      <c r="H340" s="37">
        <f t="shared" si="23"/>
        <v>545</v>
      </c>
    </row>
    <row r="341" spans="1:8" ht="12.75">
      <c r="A341" s="16"/>
      <c r="B341" t="s">
        <v>208</v>
      </c>
      <c r="C341" s="3" t="s">
        <v>161</v>
      </c>
      <c r="D341" s="30">
        <v>2</v>
      </c>
      <c r="E341" s="3" t="s">
        <v>188</v>
      </c>
      <c r="F341" s="4">
        <f>SUM('[1]Параметр себист изделия и сырья'!AJ462)</f>
        <v>650</v>
      </c>
      <c r="G341" s="37">
        <f t="shared" si="24"/>
        <v>675</v>
      </c>
      <c r="H341" s="37">
        <f t="shared" si="23"/>
        <v>645</v>
      </c>
    </row>
    <row r="342" spans="1:8" ht="12.75">
      <c r="A342" s="16"/>
      <c r="B342" t="s">
        <v>208</v>
      </c>
      <c r="C342" s="3" t="s">
        <v>161</v>
      </c>
      <c r="D342" s="30" t="s">
        <v>25</v>
      </c>
      <c r="E342" s="3" t="s">
        <v>188</v>
      </c>
      <c r="F342" s="4">
        <f>SUM('[1]Параметр себист изделия и сырья'!AJ463)</f>
        <v>820</v>
      </c>
      <c r="G342" s="37">
        <f t="shared" si="24"/>
        <v>845</v>
      </c>
      <c r="H342" s="37">
        <f t="shared" si="23"/>
        <v>815</v>
      </c>
    </row>
    <row r="343" spans="1:8" ht="12.75">
      <c r="A343" s="16"/>
      <c r="B343" t="s">
        <v>208</v>
      </c>
      <c r="C343" s="3" t="s">
        <v>152</v>
      </c>
      <c r="D343" s="30" t="s">
        <v>23</v>
      </c>
      <c r="E343" s="3" t="s">
        <v>188</v>
      </c>
      <c r="F343" s="4">
        <f>SUM('[1]Параметр себист изделия и сырья'!AJ464)</f>
        <v>880</v>
      </c>
      <c r="G343" s="37">
        <f t="shared" si="24"/>
        <v>905</v>
      </c>
      <c r="H343" s="37">
        <f t="shared" si="23"/>
        <v>875</v>
      </c>
    </row>
    <row r="344" spans="2:8" ht="12.75">
      <c r="B344" t="s">
        <v>222</v>
      </c>
      <c r="C344" s="3" t="s">
        <v>145</v>
      </c>
      <c r="D344" s="29">
        <v>1.5</v>
      </c>
      <c r="E344" s="10" t="s">
        <v>52</v>
      </c>
      <c r="F344" s="4">
        <f>SUM('[1]Параметр себист изделия и сырья'!AJ36)</f>
        <v>265</v>
      </c>
      <c r="G344" s="37">
        <f t="shared" si="24"/>
        <v>290</v>
      </c>
      <c r="H344" s="37">
        <f t="shared" si="23"/>
        <v>260</v>
      </c>
    </row>
    <row r="345" spans="2:8" ht="12.75">
      <c r="B345" t="s">
        <v>222</v>
      </c>
      <c r="C345" s="3" t="s">
        <v>145</v>
      </c>
      <c r="D345" s="29">
        <v>2</v>
      </c>
      <c r="E345" s="10" t="s">
        <v>53</v>
      </c>
      <c r="F345" s="4">
        <f>SUM('[1]Параметр себист изделия и сырья'!AJ37)</f>
        <v>310</v>
      </c>
      <c r="G345" s="37">
        <f t="shared" si="24"/>
        <v>335</v>
      </c>
      <c r="H345" s="37">
        <f t="shared" si="23"/>
        <v>305</v>
      </c>
    </row>
    <row r="346" spans="2:8" s="18" customFormat="1" ht="1.5" customHeight="1" hidden="1">
      <c r="B346" t="s">
        <v>222</v>
      </c>
      <c r="C346" s="3" t="s">
        <v>146</v>
      </c>
      <c r="D346" s="24">
        <v>1.5</v>
      </c>
      <c r="E346" s="19" t="s">
        <v>49</v>
      </c>
      <c r="F346" s="4">
        <f>SUM('[1]Параметр себист изделия и сырья'!AJ38)</f>
        <v>329.99850000000004</v>
      </c>
      <c r="G346" s="37">
        <f t="shared" si="24"/>
        <v>354.99850000000004</v>
      </c>
      <c r="H346" s="37">
        <f t="shared" si="23"/>
        <v>324.99850000000004</v>
      </c>
    </row>
    <row r="347" spans="2:8" s="18" customFormat="1" ht="12.75" hidden="1">
      <c r="B347" t="s">
        <v>222</v>
      </c>
      <c r="C347" s="3" t="s">
        <v>147</v>
      </c>
      <c r="D347" s="24">
        <v>2</v>
      </c>
      <c r="E347" s="19" t="s">
        <v>49</v>
      </c>
      <c r="F347" s="4">
        <f>SUM('[1]Параметр себист изделия и сырья'!AJ39)</f>
        <v>383.99800000000005</v>
      </c>
      <c r="G347" s="37">
        <f t="shared" si="24"/>
        <v>408.99800000000005</v>
      </c>
      <c r="H347" s="37">
        <f t="shared" si="23"/>
        <v>378.99800000000005</v>
      </c>
    </row>
    <row r="348" spans="2:8" s="16" customFormat="1" ht="12.75" hidden="1">
      <c r="B348" t="s">
        <v>222</v>
      </c>
      <c r="C348" s="3" t="s">
        <v>147</v>
      </c>
      <c r="D348" s="30" t="s">
        <v>25</v>
      </c>
      <c r="E348" s="17" t="s">
        <v>49</v>
      </c>
      <c r="F348" s="4">
        <f>SUM('[1]Параметр себист изделия и сырья'!AJ44)</f>
        <v>238.0935</v>
      </c>
      <c r="G348" s="37">
        <f t="shared" si="24"/>
        <v>263.0935</v>
      </c>
      <c r="H348" s="37">
        <f t="shared" si="23"/>
        <v>233.0935</v>
      </c>
    </row>
    <row r="349" spans="2:8" s="9" customFormat="1" ht="12" customHeight="1" hidden="1">
      <c r="B349" t="s">
        <v>222</v>
      </c>
      <c r="C349" s="3" t="s">
        <v>148</v>
      </c>
      <c r="D349" s="29" t="s">
        <v>23</v>
      </c>
      <c r="E349" s="10" t="s">
        <v>49</v>
      </c>
      <c r="F349" s="4">
        <f>SUM('[1]Параметр себист изделия и сырья'!AJ45)</f>
        <v>549.9975000000001</v>
      </c>
      <c r="G349" s="37">
        <f t="shared" si="24"/>
        <v>574.9975000000001</v>
      </c>
      <c r="H349" s="37">
        <f t="shared" si="23"/>
        <v>544.9975000000001</v>
      </c>
    </row>
    <row r="350" spans="2:8" s="18" customFormat="1" ht="12.75" hidden="1">
      <c r="B350" t="s">
        <v>222</v>
      </c>
      <c r="C350" s="3" t="s">
        <v>146</v>
      </c>
      <c r="D350" s="24">
        <v>1.5</v>
      </c>
      <c r="E350" s="19" t="s">
        <v>54</v>
      </c>
      <c r="F350" s="4">
        <f>SUM('[1]Параметр себист изделия и сырья'!AJ40)</f>
        <v>267.95849999999996</v>
      </c>
      <c r="G350" s="37">
        <f t="shared" si="24"/>
        <v>292.95849999999996</v>
      </c>
      <c r="H350" s="37">
        <f t="shared" si="23"/>
        <v>262.95849999999996</v>
      </c>
    </row>
    <row r="351" spans="2:8" s="18" customFormat="1" ht="12.75" hidden="1">
      <c r="B351" t="s">
        <v>222</v>
      </c>
      <c r="C351" s="3" t="s">
        <v>147</v>
      </c>
      <c r="D351" s="24">
        <v>2</v>
      </c>
      <c r="E351" s="19" t="s">
        <v>54</v>
      </c>
      <c r="F351" s="4">
        <f>SUM('[1]Параметр себист изделия и сырья'!AJ41)</f>
        <v>300.358</v>
      </c>
      <c r="G351" s="37">
        <f t="shared" si="24"/>
        <v>325.358</v>
      </c>
      <c r="H351" s="37">
        <f t="shared" si="23"/>
        <v>295.358</v>
      </c>
    </row>
    <row r="352" spans="1:8" s="9" customFormat="1" ht="12.75">
      <c r="A352"/>
      <c r="B352" t="s">
        <v>222</v>
      </c>
      <c r="C352" s="3" t="s">
        <v>146</v>
      </c>
      <c r="D352" s="29">
        <v>1.5</v>
      </c>
      <c r="E352" s="3" t="s">
        <v>143</v>
      </c>
      <c r="F352" s="4">
        <f>SUM('[1]Параметр себист изделия и сырья'!AJ42)</f>
        <v>294.99850000000004</v>
      </c>
      <c r="G352" s="37">
        <f t="shared" si="24"/>
        <v>319.99850000000004</v>
      </c>
      <c r="H352" s="37">
        <f t="shared" si="23"/>
        <v>289.99850000000004</v>
      </c>
    </row>
    <row r="353" spans="1:8" s="9" customFormat="1" ht="12.75">
      <c r="A353"/>
      <c r="B353" t="s">
        <v>222</v>
      </c>
      <c r="C353" s="3" t="s">
        <v>147</v>
      </c>
      <c r="D353" s="29">
        <v>2</v>
      </c>
      <c r="E353" s="3" t="s">
        <v>143</v>
      </c>
      <c r="F353" s="4">
        <f>SUM('[1]Параметр себист изделия и сырья'!AJ43)</f>
        <v>344.99800000000005</v>
      </c>
      <c r="G353" s="37">
        <f t="shared" si="24"/>
        <v>369.99800000000005</v>
      </c>
      <c r="H353" s="37">
        <f t="shared" si="23"/>
        <v>339.99800000000005</v>
      </c>
    </row>
    <row r="354" spans="2:8" s="9" customFormat="1" ht="12.75">
      <c r="B354" t="s">
        <v>223</v>
      </c>
      <c r="C354" s="3" t="s">
        <v>148</v>
      </c>
      <c r="D354" s="29" t="s">
        <v>23</v>
      </c>
      <c r="E354" s="3" t="s">
        <v>143</v>
      </c>
      <c r="F354" s="4">
        <f>SUM('[1]Параметр себист изделия и сырья'!AJ46)</f>
        <v>559.9975</v>
      </c>
      <c r="G354" s="37">
        <f t="shared" si="24"/>
        <v>584.9975</v>
      </c>
      <c r="H354" s="37">
        <f t="shared" si="23"/>
        <v>554.9975</v>
      </c>
    </row>
    <row r="355" spans="2:8" s="16" customFormat="1" ht="12.75">
      <c r="B355" t="s">
        <v>222</v>
      </c>
      <c r="C355" s="17" t="s">
        <v>146</v>
      </c>
      <c r="D355" s="30">
        <v>1.5</v>
      </c>
      <c r="E355" s="17" t="s">
        <v>36</v>
      </c>
      <c r="F355" s="4">
        <f>SUM('[1]Параметр себист изделия и сырья'!AJ372)</f>
        <v>449.99850000000004</v>
      </c>
      <c r="G355" s="37">
        <f t="shared" si="24"/>
        <v>474.99850000000004</v>
      </c>
      <c r="H355" s="37">
        <f t="shared" si="23"/>
        <v>444.99850000000004</v>
      </c>
    </row>
    <row r="356" spans="2:8" s="16" customFormat="1" ht="12.75">
      <c r="B356" t="s">
        <v>222</v>
      </c>
      <c r="C356" s="17" t="s">
        <v>147</v>
      </c>
      <c r="D356" s="30">
        <v>2</v>
      </c>
      <c r="E356" s="17" t="s">
        <v>36</v>
      </c>
      <c r="F356" s="4">
        <f>SUM('[1]Параметр себист изделия и сырья'!AJ373)</f>
        <v>529.998</v>
      </c>
      <c r="G356" s="37">
        <f t="shared" si="24"/>
        <v>554.998</v>
      </c>
      <c r="H356" s="37">
        <f t="shared" si="23"/>
        <v>524.998</v>
      </c>
    </row>
    <row r="357" spans="2:8" s="16" customFormat="1" ht="12.75">
      <c r="B357" t="s">
        <v>223</v>
      </c>
      <c r="C357" s="17" t="s">
        <v>147</v>
      </c>
      <c r="D357" s="30" t="s">
        <v>25</v>
      </c>
      <c r="E357" s="17" t="s">
        <v>36</v>
      </c>
      <c r="F357" s="4">
        <f>SUM('[1]Параметр себист изделия и сырья'!AJ374)</f>
        <v>585.0035</v>
      </c>
      <c r="G357" s="37">
        <f t="shared" si="24"/>
        <v>610.0035</v>
      </c>
      <c r="H357" s="37">
        <f t="shared" si="23"/>
        <v>580.0035</v>
      </c>
    </row>
    <row r="358" spans="2:8" s="16" customFormat="1" ht="12.75">
      <c r="B358" t="s">
        <v>223</v>
      </c>
      <c r="C358" s="17" t="s">
        <v>148</v>
      </c>
      <c r="D358" s="30" t="s">
        <v>23</v>
      </c>
      <c r="E358" s="17" t="s">
        <v>36</v>
      </c>
      <c r="F358" s="4">
        <f>SUM('[1]Параметр себист изделия и сырья'!AJ375)</f>
        <v>754.9975</v>
      </c>
      <c r="G358" s="37">
        <f t="shared" si="24"/>
        <v>779.9975</v>
      </c>
      <c r="H358" s="37">
        <f t="shared" si="23"/>
        <v>749.9975</v>
      </c>
    </row>
    <row r="359" spans="2:8" ht="12.75">
      <c r="B359" t="s">
        <v>224</v>
      </c>
      <c r="C359" s="3" t="s">
        <v>145</v>
      </c>
      <c r="D359" s="29">
        <v>1.5</v>
      </c>
      <c r="E359" s="10" t="s">
        <v>177</v>
      </c>
      <c r="F359" s="4">
        <f>SUM('[1]Параметр себист изделия и сырья'!AJ481)</f>
        <v>335</v>
      </c>
      <c r="G359" s="37">
        <f t="shared" si="24"/>
        <v>360</v>
      </c>
      <c r="H359" s="37">
        <f t="shared" si="23"/>
        <v>330</v>
      </c>
    </row>
    <row r="360" spans="2:8" ht="12.75">
      <c r="B360" t="s">
        <v>224</v>
      </c>
      <c r="C360" s="3" t="s">
        <v>145</v>
      </c>
      <c r="D360" s="29">
        <v>2</v>
      </c>
      <c r="E360" s="10" t="s">
        <v>177</v>
      </c>
      <c r="F360" s="4">
        <f>SUM('[1]Параметр себист изделия и сырья'!AJ482)</f>
        <v>390</v>
      </c>
      <c r="G360" s="37">
        <f t="shared" si="24"/>
        <v>415</v>
      </c>
      <c r="H360" s="37">
        <f t="shared" si="23"/>
        <v>385</v>
      </c>
    </row>
    <row r="361" spans="2:8" ht="12.75">
      <c r="B361" t="s">
        <v>175</v>
      </c>
      <c r="C361" s="3" t="s">
        <v>147</v>
      </c>
      <c r="D361" s="29" t="s">
        <v>2</v>
      </c>
      <c r="E361" s="10" t="s">
        <v>52</v>
      </c>
      <c r="F361" s="4">
        <f>SUM('[1]Параметр себист изделия и сырья'!AJ47)</f>
        <v>125</v>
      </c>
      <c r="G361" s="37">
        <f aca="true" t="shared" si="25" ref="G361:G375">F361+15</f>
        <v>140</v>
      </c>
      <c r="H361" s="37">
        <f t="shared" si="23"/>
        <v>120</v>
      </c>
    </row>
    <row r="362" spans="2:8" ht="12.75" hidden="1">
      <c r="B362" s="9" t="s">
        <v>175</v>
      </c>
      <c r="C362" s="3" t="s">
        <v>147</v>
      </c>
      <c r="D362" s="29" t="s">
        <v>2</v>
      </c>
      <c r="E362" s="3" t="s">
        <v>49</v>
      </c>
      <c r="F362" s="4">
        <f>SUM('[1]Параметр себист изделия и сырья'!AJ48)</f>
        <v>159.99699999999999</v>
      </c>
      <c r="G362" s="37">
        <f t="shared" si="25"/>
        <v>174.99699999999999</v>
      </c>
      <c r="H362" s="37">
        <f t="shared" si="23"/>
        <v>154.99699999999999</v>
      </c>
    </row>
    <row r="363" spans="2:8" s="18" customFormat="1" ht="12.75" hidden="1">
      <c r="B363" s="2" t="s">
        <v>175</v>
      </c>
      <c r="C363" s="3" t="s">
        <v>147</v>
      </c>
      <c r="D363" s="24" t="s">
        <v>2</v>
      </c>
      <c r="E363" s="19" t="s">
        <v>54</v>
      </c>
      <c r="F363" s="40"/>
      <c r="G363" s="37">
        <f t="shared" si="25"/>
        <v>15</v>
      </c>
      <c r="H363" s="37">
        <f t="shared" si="23"/>
        <v>-5</v>
      </c>
    </row>
    <row r="364" spans="2:8" ht="12.75">
      <c r="B364" s="9" t="s">
        <v>175</v>
      </c>
      <c r="C364" s="3" t="s">
        <v>147</v>
      </c>
      <c r="D364" s="29" t="s">
        <v>2</v>
      </c>
      <c r="E364" s="3" t="s">
        <v>189</v>
      </c>
      <c r="F364" s="4">
        <f>SUM('[1]Параметр себист изделия и сырья'!AJ50)</f>
        <v>144.99699999999999</v>
      </c>
      <c r="G364" s="37">
        <f t="shared" si="25"/>
        <v>159.99699999999999</v>
      </c>
      <c r="H364" s="37">
        <f t="shared" si="23"/>
        <v>139.99699999999999</v>
      </c>
    </row>
    <row r="365" spans="2:8" s="18" customFormat="1" ht="0.75" customHeight="1">
      <c r="B365" s="2" t="s">
        <v>175</v>
      </c>
      <c r="C365" s="3" t="s">
        <v>147</v>
      </c>
      <c r="D365" s="24" t="s">
        <v>2</v>
      </c>
      <c r="E365" s="3" t="s">
        <v>189</v>
      </c>
      <c r="F365" s="4">
        <f>SUM('[1]Параметр себист изделия и сырья'!AJ51)</f>
        <v>156.70000000000002</v>
      </c>
      <c r="G365" s="37">
        <f t="shared" si="25"/>
        <v>171.70000000000002</v>
      </c>
      <c r="H365" s="37">
        <f t="shared" si="23"/>
        <v>151.70000000000002</v>
      </c>
    </row>
    <row r="366" spans="2:8" ht="12.75" hidden="1">
      <c r="B366" s="9" t="s">
        <v>175</v>
      </c>
      <c r="C366" s="3" t="s">
        <v>146</v>
      </c>
      <c r="D366" s="29" t="s">
        <v>11</v>
      </c>
      <c r="E366" s="3" t="s">
        <v>189</v>
      </c>
      <c r="F366" s="4">
        <f>SUM('[1]Параметр себист изделия и сырья'!AJ52)</f>
        <v>130.0035</v>
      </c>
      <c r="G366" s="37">
        <f t="shared" si="25"/>
        <v>145.0035</v>
      </c>
      <c r="H366" s="37">
        <f t="shared" si="23"/>
        <v>125.0035</v>
      </c>
    </row>
    <row r="367" spans="2:8" ht="12" customHeight="1">
      <c r="B367" s="9" t="s">
        <v>175</v>
      </c>
      <c r="C367" s="3" t="s">
        <v>146</v>
      </c>
      <c r="D367" s="29" t="s">
        <v>11</v>
      </c>
      <c r="E367" s="3" t="s">
        <v>189</v>
      </c>
      <c r="F367" s="4">
        <f>SUM('[1]Параметр себист изделия и сырья'!AJ53)</f>
        <v>120.0035</v>
      </c>
      <c r="G367" s="37">
        <f t="shared" si="25"/>
        <v>135.0035</v>
      </c>
      <c r="H367" s="37">
        <f t="shared" si="23"/>
        <v>115.0035</v>
      </c>
    </row>
    <row r="368" spans="2:8" ht="12.75" hidden="1">
      <c r="B368" s="9" t="s">
        <v>175</v>
      </c>
      <c r="C368" s="3" t="s">
        <v>146</v>
      </c>
      <c r="D368" s="29" t="s">
        <v>12</v>
      </c>
      <c r="E368" s="3" t="s">
        <v>189</v>
      </c>
      <c r="F368" s="4">
        <f>SUM('[1]Параметр себист изделия и сырья'!AJ54)</f>
        <v>125.0035</v>
      </c>
      <c r="G368" s="37">
        <f t="shared" si="25"/>
        <v>140.0035</v>
      </c>
      <c r="H368" s="37">
        <f t="shared" si="23"/>
        <v>120.0035</v>
      </c>
    </row>
    <row r="369" spans="2:8" ht="12.75">
      <c r="B369" s="9" t="s">
        <v>175</v>
      </c>
      <c r="C369" s="3" t="s">
        <v>146</v>
      </c>
      <c r="D369" s="29" t="s">
        <v>12</v>
      </c>
      <c r="E369" s="3" t="s">
        <v>189</v>
      </c>
      <c r="F369" s="4">
        <f>SUM('[1]Параметр себист изделия и сырья'!AJ55)</f>
        <v>119.9985</v>
      </c>
      <c r="G369" s="37">
        <f t="shared" si="25"/>
        <v>134.9985</v>
      </c>
      <c r="H369" s="37">
        <f t="shared" si="23"/>
        <v>114.9985</v>
      </c>
    </row>
    <row r="370" spans="2:8" ht="12.75" hidden="1">
      <c r="B370" s="9" t="s">
        <v>175</v>
      </c>
      <c r="C370" s="3" t="s">
        <v>145</v>
      </c>
      <c r="D370" s="29" t="s">
        <v>10</v>
      </c>
      <c r="E370" s="3" t="s">
        <v>189</v>
      </c>
      <c r="F370" s="4">
        <f>SUM('[1]Параметр себист изделия и сырья'!AJ56)</f>
        <v>80.0015</v>
      </c>
      <c r="G370" s="37">
        <f t="shared" si="25"/>
        <v>95.0015</v>
      </c>
      <c r="H370" s="37">
        <f t="shared" si="23"/>
        <v>75.0015</v>
      </c>
    </row>
    <row r="371" spans="2:8" ht="12" customHeight="1">
      <c r="B371" s="9" t="s">
        <v>175</v>
      </c>
      <c r="C371" s="3" t="s">
        <v>145</v>
      </c>
      <c r="D371" s="29" t="s">
        <v>10</v>
      </c>
      <c r="E371" s="3" t="s">
        <v>189</v>
      </c>
      <c r="F371" s="4">
        <f>SUM('[1]Параметр себист изделия и сырья'!AJ57)</f>
        <v>79.9965</v>
      </c>
      <c r="G371" s="37">
        <f t="shared" si="25"/>
        <v>94.9965</v>
      </c>
      <c r="H371" s="37">
        <f t="shared" si="23"/>
        <v>74.9965</v>
      </c>
    </row>
    <row r="372" spans="2:8" ht="12.75" hidden="1">
      <c r="B372" s="9" t="s">
        <v>175</v>
      </c>
      <c r="C372" s="19" t="s">
        <v>144</v>
      </c>
      <c r="D372" s="29" t="s">
        <v>9</v>
      </c>
      <c r="E372" s="3" t="s">
        <v>189</v>
      </c>
      <c r="F372" s="4">
        <f>SUM('[1]Параметр себист изделия и сырья'!AJ58)</f>
        <v>54.9995</v>
      </c>
      <c r="G372" s="37">
        <f t="shared" si="25"/>
        <v>69.9995</v>
      </c>
      <c r="H372" s="37">
        <f t="shared" si="23"/>
        <v>49.9995</v>
      </c>
    </row>
    <row r="373" spans="2:8" ht="12.75">
      <c r="B373" s="9" t="s">
        <v>175</v>
      </c>
      <c r="C373" s="19" t="s">
        <v>144</v>
      </c>
      <c r="D373" s="29" t="s">
        <v>9</v>
      </c>
      <c r="E373" s="3" t="s">
        <v>189</v>
      </c>
      <c r="F373" s="4">
        <f>SUM('[1]Параметр себист изделия и сырья'!AJ59)</f>
        <v>50.001</v>
      </c>
      <c r="G373" s="37">
        <f t="shared" si="25"/>
        <v>65.001</v>
      </c>
      <c r="H373" s="37">
        <f t="shared" si="23"/>
        <v>45.001</v>
      </c>
    </row>
    <row r="374" spans="2:8" ht="12.75" hidden="1">
      <c r="B374" s="9" t="s">
        <v>175</v>
      </c>
      <c r="C374" s="3" t="s">
        <v>145</v>
      </c>
      <c r="D374" s="29" t="s">
        <v>21</v>
      </c>
      <c r="E374" s="3" t="s">
        <v>189</v>
      </c>
      <c r="F374" s="4">
        <f>SUM('[1]Параметр себист изделия и сырья'!AJ60)</f>
        <v>80.00300000000001</v>
      </c>
      <c r="G374" s="37">
        <f t="shared" si="25"/>
        <v>95.00300000000001</v>
      </c>
      <c r="H374" s="37">
        <f t="shared" si="23"/>
        <v>75.00300000000001</v>
      </c>
    </row>
    <row r="375" spans="2:8" ht="12.75">
      <c r="B375" s="9" t="s">
        <v>175</v>
      </c>
      <c r="C375" s="3" t="s">
        <v>145</v>
      </c>
      <c r="D375" s="29" t="s">
        <v>21</v>
      </c>
      <c r="E375" s="3" t="s">
        <v>189</v>
      </c>
      <c r="F375" s="4">
        <f>SUM('[1]Параметр себист изделия и сырья'!AJ61)</f>
        <v>79.99799999999999</v>
      </c>
      <c r="G375" s="37">
        <f t="shared" si="25"/>
        <v>94.99799999999999</v>
      </c>
      <c r="H375" s="37">
        <f t="shared" si="23"/>
        <v>74.99799999999999</v>
      </c>
    </row>
    <row r="376" spans="2:7" ht="15">
      <c r="B376" s="12" t="s">
        <v>178</v>
      </c>
      <c r="C376" s="23"/>
      <c r="F376" s="6"/>
      <c r="G376" s="37"/>
    </row>
    <row r="377" spans="2:7" s="18" customFormat="1" ht="12.75" hidden="1">
      <c r="B377" s="18" t="s">
        <v>61</v>
      </c>
      <c r="C377" s="3" t="s">
        <v>146</v>
      </c>
      <c r="D377" s="24">
        <v>1.5</v>
      </c>
      <c r="E377" s="19" t="s">
        <v>49</v>
      </c>
      <c r="F377" s="4">
        <f>SUM('[1]Параметр себист изделия и сырья'!AJ72)</f>
        <v>379.99850000000004</v>
      </c>
      <c r="G377" s="37">
        <f>F377-0</f>
        <v>379.99850000000004</v>
      </c>
    </row>
    <row r="378" spans="1:8" ht="12.75">
      <c r="A378" s="9"/>
      <c r="B378" t="s">
        <v>209</v>
      </c>
      <c r="C378" s="3" t="s">
        <v>153</v>
      </c>
      <c r="D378" s="29">
        <v>1.5</v>
      </c>
      <c r="E378" s="3" t="s">
        <v>189</v>
      </c>
      <c r="F378" s="4">
        <f>SUM('[1]Параметр себист изделия и сырья'!AJ403)</f>
        <v>325</v>
      </c>
      <c r="G378" s="37">
        <f aca="true" t="shared" si="26" ref="G378:G435">F378+25</f>
        <v>350</v>
      </c>
      <c r="H378" s="37">
        <f aca="true" t="shared" si="27" ref="H378:H447">F378-5</f>
        <v>320</v>
      </c>
    </row>
    <row r="379" spans="2:8" s="18" customFormat="1" ht="12.75" hidden="1">
      <c r="B379" t="s">
        <v>209</v>
      </c>
      <c r="C379" s="3" t="s">
        <v>154</v>
      </c>
      <c r="D379" s="29">
        <v>2</v>
      </c>
      <c r="E379" s="3" t="s">
        <v>189</v>
      </c>
      <c r="F379" s="4">
        <f>SUM('[1]Параметр себист изделия и сырья'!AJ72)</f>
        <v>379.99850000000004</v>
      </c>
      <c r="G379" s="37">
        <f t="shared" si="26"/>
        <v>404.99850000000004</v>
      </c>
      <c r="H379" s="37">
        <f t="shared" si="27"/>
        <v>374.99850000000004</v>
      </c>
    </row>
    <row r="380" spans="2:8" s="18" customFormat="1" ht="12.75">
      <c r="B380" t="s">
        <v>209</v>
      </c>
      <c r="C380" s="3"/>
      <c r="D380" s="29">
        <v>1.5</v>
      </c>
      <c r="E380" s="3" t="s">
        <v>104</v>
      </c>
      <c r="F380" s="4"/>
      <c r="G380" s="37"/>
      <c r="H380" s="37"/>
    </row>
    <row r="381" spans="1:8" ht="12.75">
      <c r="A381" s="9"/>
      <c r="B381" t="s">
        <v>209</v>
      </c>
      <c r="C381" s="3" t="s">
        <v>153</v>
      </c>
      <c r="D381" s="29">
        <v>2</v>
      </c>
      <c r="E381" s="3" t="s">
        <v>189</v>
      </c>
      <c r="F381" s="4">
        <f>SUM('[1]Параметр себист изделия и сырья'!AJ404)</f>
        <v>365</v>
      </c>
      <c r="G381" s="37">
        <f t="shared" si="26"/>
        <v>390</v>
      </c>
      <c r="H381" s="37">
        <f t="shared" si="27"/>
        <v>360</v>
      </c>
    </row>
    <row r="382" spans="2:8" s="18" customFormat="1" ht="12.75" hidden="1">
      <c r="B382" t="s">
        <v>209</v>
      </c>
      <c r="C382" s="3" t="s">
        <v>154</v>
      </c>
      <c r="D382" s="29">
        <v>2</v>
      </c>
      <c r="E382" s="3" t="s">
        <v>189</v>
      </c>
      <c r="F382" s="4">
        <f>SUM('[1]Параметр себист изделия и сырья'!AJ74)</f>
        <v>429.998</v>
      </c>
      <c r="G382" s="37">
        <f t="shared" si="26"/>
        <v>454.998</v>
      </c>
      <c r="H382" s="37">
        <f t="shared" si="27"/>
        <v>424.998</v>
      </c>
    </row>
    <row r="383" spans="2:8" s="18" customFormat="1" ht="12.75">
      <c r="B383" t="s">
        <v>209</v>
      </c>
      <c r="C383" s="3"/>
      <c r="D383" s="29">
        <v>2</v>
      </c>
      <c r="E383" s="3" t="s">
        <v>104</v>
      </c>
      <c r="F383" s="4"/>
      <c r="G383" s="37"/>
      <c r="H383" s="37"/>
    </row>
    <row r="384" spans="1:8" ht="12.75">
      <c r="A384" s="9"/>
      <c r="B384" t="s">
        <v>212</v>
      </c>
      <c r="C384" s="3" t="s">
        <v>146</v>
      </c>
      <c r="D384" s="29">
        <v>1.5</v>
      </c>
      <c r="E384" s="3" t="s">
        <v>189</v>
      </c>
      <c r="F384" s="4">
        <f>SUM('[1]Параметр себист изделия и сырья'!AJ471)</f>
        <v>390</v>
      </c>
      <c r="G384" s="37">
        <f t="shared" si="26"/>
        <v>415</v>
      </c>
      <c r="H384" s="37">
        <f t="shared" si="27"/>
        <v>385</v>
      </c>
    </row>
    <row r="385" spans="1:8" ht="12.75">
      <c r="A385" s="9"/>
      <c r="B385" t="s">
        <v>212</v>
      </c>
      <c r="C385" s="3" t="s">
        <v>147</v>
      </c>
      <c r="D385" s="29">
        <v>2</v>
      </c>
      <c r="E385" s="3" t="s">
        <v>189</v>
      </c>
      <c r="F385" s="4">
        <f>SUM('[1]Параметр себист изделия и сырья'!AJ472)</f>
        <v>430</v>
      </c>
      <c r="G385" s="37">
        <f t="shared" si="26"/>
        <v>455</v>
      </c>
      <c r="H385" s="37">
        <f t="shared" si="27"/>
        <v>425</v>
      </c>
    </row>
    <row r="386" spans="2:8" s="16" customFormat="1" ht="12.75">
      <c r="B386" s="35" t="s">
        <v>213</v>
      </c>
      <c r="C386" s="3" t="s">
        <v>147</v>
      </c>
      <c r="D386" s="32" t="s">
        <v>25</v>
      </c>
      <c r="E386" s="3" t="s">
        <v>189</v>
      </c>
      <c r="F386" s="4">
        <f>SUM('[1]Параметр себист изделия и сырья'!AJ473)</f>
        <v>584.996</v>
      </c>
      <c r="G386" s="37">
        <f t="shared" si="26"/>
        <v>609.996</v>
      </c>
      <c r="H386" s="37">
        <f t="shared" si="27"/>
        <v>579.996</v>
      </c>
    </row>
    <row r="387" spans="2:8" s="9" customFormat="1" ht="12.75">
      <c r="B387" t="s">
        <v>213</v>
      </c>
      <c r="C387" s="3" t="s">
        <v>163</v>
      </c>
      <c r="D387" s="29" t="s">
        <v>23</v>
      </c>
      <c r="E387" s="3" t="s">
        <v>189</v>
      </c>
      <c r="F387" s="4">
        <f>SUM('[1]Параметр себист изделия и сырья'!AJ474)</f>
        <v>655</v>
      </c>
      <c r="G387" s="37">
        <f t="shared" si="26"/>
        <v>680</v>
      </c>
      <c r="H387" s="37">
        <f t="shared" si="27"/>
        <v>650</v>
      </c>
    </row>
    <row r="388" spans="1:8" ht="12.75">
      <c r="A388" s="9"/>
      <c r="B388" t="s">
        <v>343</v>
      </c>
      <c r="C388" s="3" t="s">
        <v>146</v>
      </c>
      <c r="D388" s="29">
        <v>1.5</v>
      </c>
      <c r="E388" s="3" t="s">
        <v>119</v>
      </c>
      <c r="F388" s="4">
        <v>600</v>
      </c>
      <c r="G388" s="37">
        <f>F388+25</f>
        <v>625</v>
      </c>
      <c r="H388" s="37">
        <f>F388-5</f>
        <v>595</v>
      </c>
    </row>
    <row r="389" spans="1:8" ht="12.75">
      <c r="A389" s="9"/>
      <c r="B389" t="s">
        <v>343</v>
      </c>
      <c r="C389" s="3" t="s">
        <v>147</v>
      </c>
      <c r="D389" s="29">
        <v>2</v>
      </c>
      <c r="E389" s="3" t="s">
        <v>119</v>
      </c>
      <c r="F389" s="4">
        <v>650</v>
      </c>
      <c r="G389" s="37">
        <f>F389+25</f>
        <v>675</v>
      </c>
      <c r="H389" s="37">
        <f>F389-5</f>
        <v>645</v>
      </c>
    </row>
    <row r="390" spans="1:8" ht="12.75">
      <c r="A390" s="9"/>
      <c r="B390" t="s">
        <v>210</v>
      </c>
      <c r="C390" s="3" t="s">
        <v>146</v>
      </c>
      <c r="D390" s="29">
        <v>1.5</v>
      </c>
      <c r="E390" s="3" t="s">
        <v>189</v>
      </c>
      <c r="F390" s="4">
        <f>SUM('[1]Параметр себист изделия и сырья'!AJ73)</f>
        <v>339.99850000000004</v>
      </c>
      <c r="G390" s="37">
        <f t="shared" si="26"/>
        <v>364.99850000000004</v>
      </c>
      <c r="H390" s="37">
        <f t="shared" si="27"/>
        <v>334.99850000000004</v>
      </c>
    </row>
    <row r="391" spans="1:8" ht="12.75">
      <c r="A391" s="9"/>
      <c r="B391" t="s">
        <v>210</v>
      </c>
      <c r="C391" s="3" t="s">
        <v>147</v>
      </c>
      <c r="D391" s="29">
        <v>2</v>
      </c>
      <c r="E391" s="3" t="s">
        <v>189</v>
      </c>
      <c r="F391" s="4">
        <f>SUM('[1]Параметр себист изделия и сырья'!AJ75)</f>
        <v>399.99800000000005</v>
      </c>
      <c r="G391" s="37">
        <f t="shared" si="26"/>
        <v>424.99800000000005</v>
      </c>
      <c r="H391" s="37">
        <f t="shared" si="27"/>
        <v>394.99800000000005</v>
      </c>
    </row>
    <row r="392" spans="2:8" s="16" customFormat="1" ht="12.75">
      <c r="B392" s="35" t="s">
        <v>211</v>
      </c>
      <c r="C392" s="3" t="s">
        <v>147</v>
      </c>
      <c r="D392" s="32" t="s">
        <v>25</v>
      </c>
      <c r="E392" s="3" t="s">
        <v>189</v>
      </c>
      <c r="F392" s="6"/>
      <c r="G392" s="37">
        <f t="shared" si="26"/>
        <v>25</v>
      </c>
      <c r="H392" s="37">
        <f t="shared" si="27"/>
        <v>-5</v>
      </c>
    </row>
    <row r="393" spans="2:8" s="9" customFormat="1" ht="12.75">
      <c r="B393" t="s">
        <v>211</v>
      </c>
      <c r="C393" s="3" t="s">
        <v>163</v>
      </c>
      <c r="D393" s="29" t="s">
        <v>23</v>
      </c>
      <c r="E393" s="3" t="s">
        <v>189</v>
      </c>
      <c r="F393" s="4">
        <f>SUM('[1]Параметр себист изделия и сырья'!AJ77)</f>
        <v>594.9975000000001</v>
      </c>
      <c r="G393" s="37">
        <f t="shared" si="26"/>
        <v>619.9975000000001</v>
      </c>
      <c r="H393" s="37">
        <f t="shared" si="27"/>
        <v>589.9975000000001</v>
      </c>
    </row>
    <row r="394" spans="1:8" ht="12.75">
      <c r="A394" s="9"/>
      <c r="B394" t="s">
        <v>210</v>
      </c>
      <c r="C394" s="3" t="s">
        <v>146</v>
      </c>
      <c r="D394" s="29">
        <v>1.5</v>
      </c>
      <c r="E394" s="3" t="s">
        <v>36</v>
      </c>
      <c r="F394" s="4">
        <f>SUM('[1]Параметр себист изделия и сырья'!AJ377)</f>
        <v>474.99850000000004</v>
      </c>
      <c r="G394" s="37">
        <f t="shared" si="26"/>
        <v>499.99850000000004</v>
      </c>
      <c r="H394" s="37">
        <f t="shared" si="27"/>
        <v>469.99850000000004</v>
      </c>
    </row>
    <row r="395" spans="1:8" ht="12.75">
      <c r="A395" s="9"/>
      <c r="B395" t="s">
        <v>210</v>
      </c>
      <c r="C395" s="3" t="s">
        <v>147</v>
      </c>
      <c r="D395" s="29">
        <v>2</v>
      </c>
      <c r="E395" s="3" t="s">
        <v>36</v>
      </c>
      <c r="F395" s="4">
        <f>SUM('[1]Параметр себист изделия и сырья'!AJ378)</f>
        <v>554.998</v>
      </c>
      <c r="G395" s="37">
        <f t="shared" si="26"/>
        <v>579.998</v>
      </c>
      <c r="H395" s="37">
        <f t="shared" si="27"/>
        <v>549.998</v>
      </c>
    </row>
    <row r="396" spans="2:8" s="16" customFormat="1" ht="12.75">
      <c r="B396" s="35" t="s">
        <v>211</v>
      </c>
      <c r="C396" s="3" t="s">
        <v>147</v>
      </c>
      <c r="D396" s="32" t="s">
        <v>25</v>
      </c>
      <c r="E396" s="3" t="s">
        <v>36</v>
      </c>
      <c r="F396" s="4">
        <f>SUM('[1]Параметр себист изделия и сырья'!AJ379)</f>
        <v>644.998</v>
      </c>
      <c r="G396" s="37">
        <f t="shared" si="26"/>
        <v>669.998</v>
      </c>
      <c r="H396" s="37">
        <f t="shared" si="27"/>
        <v>639.998</v>
      </c>
    </row>
    <row r="397" spans="2:8" s="9" customFormat="1" ht="12.75">
      <c r="B397" t="s">
        <v>211</v>
      </c>
      <c r="C397" s="3" t="s">
        <v>163</v>
      </c>
      <c r="D397" s="29" t="s">
        <v>23</v>
      </c>
      <c r="E397" s="3" t="s">
        <v>36</v>
      </c>
      <c r="F397" s="4">
        <f>SUM('[1]Параметр себист изделия и сырья'!AJ380)</f>
        <v>754.9975000000001</v>
      </c>
      <c r="G397" s="37">
        <f t="shared" si="26"/>
        <v>779.9975000000001</v>
      </c>
      <c r="H397" s="37">
        <f t="shared" si="27"/>
        <v>749.9975000000001</v>
      </c>
    </row>
    <row r="398" spans="2:7" ht="15">
      <c r="B398" s="12" t="s">
        <v>118</v>
      </c>
      <c r="C398" s="23"/>
      <c r="E398" s="8" t="s">
        <v>176</v>
      </c>
      <c r="G398" s="37"/>
    </row>
    <row r="399" spans="1:8" ht="12.75">
      <c r="A399" s="16"/>
      <c r="B399" t="s">
        <v>190</v>
      </c>
      <c r="C399" s="3" t="s">
        <v>161</v>
      </c>
      <c r="D399" s="30">
        <v>1.5</v>
      </c>
      <c r="E399" s="17" t="s">
        <v>67</v>
      </c>
      <c r="F399" s="4">
        <f>SUM('[1]Параметр себист изделия и сырья'!AJ284)</f>
        <v>179.99999999999997</v>
      </c>
      <c r="G399" s="37">
        <f t="shared" si="26"/>
        <v>204.99999999999997</v>
      </c>
      <c r="H399" s="37">
        <f t="shared" si="27"/>
        <v>174.99999999999997</v>
      </c>
    </row>
    <row r="400" spans="1:8" ht="12.75">
      <c r="A400" s="16"/>
      <c r="B400" t="s">
        <v>190</v>
      </c>
      <c r="C400" s="3"/>
      <c r="D400" s="30">
        <v>1.5</v>
      </c>
      <c r="E400" s="3" t="s">
        <v>104</v>
      </c>
      <c r="F400" s="4"/>
      <c r="G400" s="37"/>
      <c r="H400" s="37"/>
    </row>
    <row r="401" spans="1:8" ht="12.75">
      <c r="A401" s="16"/>
      <c r="B401" t="s">
        <v>190</v>
      </c>
      <c r="C401" s="3" t="s">
        <v>168</v>
      </c>
      <c r="D401" s="30">
        <v>2</v>
      </c>
      <c r="E401" s="17" t="s">
        <v>67</v>
      </c>
      <c r="F401" s="4">
        <f>SUM('[1]Параметр себист изделия и сырья'!AJ285)</f>
        <v>229.99999999999997</v>
      </c>
      <c r="G401" s="37">
        <f t="shared" si="26"/>
        <v>254.99999999999997</v>
      </c>
      <c r="H401" s="37">
        <f t="shared" si="27"/>
        <v>224.99999999999997</v>
      </c>
    </row>
    <row r="402" spans="1:8" ht="12.75">
      <c r="A402" s="16"/>
      <c r="B402" t="s">
        <v>190</v>
      </c>
      <c r="C402" s="3"/>
      <c r="D402" s="30">
        <v>2</v>
      </c>
      <c r="E402" s="3" t="s">
        <v>104</v>
      </c>
      <c r="F402" s="4"/>
      <c r="G402" s="37"/>
      <c r="H402" s="37"/>
    </row>
    <row r="403" spans="1:8" ht="12.75">
      <c r="A403" s="16"/>
      <c r="B403" t="s">
        <v>190</v>
      </c>
      <c r="C403" s="3" t="s">
        <v>161</v>
      </c>
      <c r="D403" s="30" t="s">
        <v>25</v>
      </c>
      <c r="E403" s="17" t="s">
        <v>67</v>
      </c>
      <c r="F403" s="4">
        <f>SUM('[1]Параметр себист изделия и сырья'!AJ286)</f>
        <v>349.996</v>
      </c>
      <c r="G403" s="37">
        <f t="shared" si="26"/>
        <v>374.996</v>
      </c>
      <c r="H403" s="37">
        <f t="shared" si="27"/>
        <v>344.996</v>
      </c>
    </row>
    <row r="404" spans="1:8" ht="12.75">
      <c r="A404" s="16"/>
      <c r="B404" t="s">
        <v>190</v>
      </c>
      <c r="C404" s="3" t="s">
        <v>161</v>
      </c>
      <c r="D404" s="30" t="s">
        <v>23</v>
      </c>
      <c r="E404" s="17" t="s">
        <v>67</v>
      </c>
      <c r="F404" s="4">
        <f>SUM('[1]Параметр себист изделия и сырья'!AJ287)</f>
        <v>420</v>
      </c>
      <c r="G404" s="37">
        <f t="shared" si="26"/>
        <v>445</v>
      </c>
      <c r="H404" s="37">
        <f t="shared" si="27"/>
        <v>415</v>
      </c>
    </row>
    <row r="405" spans="1:8" ht="12.75">
      <c r="A405" s="16"/>
      <c r="B405" t="s">
        <v>190</v>
      </c>
      <c r="C405" s="3" t="s">
        <v>161</v>
      </c>
      <c r="D405" s="30" t="s">
        <v>34</v>
      </c>
      <c r="E405" s="17" t="s">
        <v>67</v>
      </c>
      <c r="F405" s="4">
        <f>SUM('[1]Параметр себист изделия и сырья'!AJ288)</f>
        <v>190</v>
      </c>
      <c r="G405" s="37">
        <f t="shared" si="26"/>
        <v>215</v>
      </c>
      <c r="H405" s="37">
        <f t="shared" si="27"/>
        <v>185</v>
      </c>
    </row>
    <row r="406" spans="1:8" ht="12.75">
      <c r="A406" s="16"/>
      <c r="B406" t="s">
        <v>190</v>
      </c>
      <c r="C406" s="3" t="s">
        <v>161</v>
      </c>
      <c r="D406" s="30">
        <v>1.5</v>
      </c>
      <c r="E406" s="17" t="s">
        <v>88</v>
      </c>
      <c r="F406" s="4">
        <f>SUM('[1]Параметр себист изделия и сырья'!AJ289)</f>
        <v>600</v>
      </c>
      <c r="G406" s="37">
        <f t="shared" si="26"/>
        <v>625</v>
      </c>
      <c r="H406" s="37">
        <f t="shared" si="27"/>
        <v>595</v>
      </c>
    </row>
    <row r="407" spans="1:8" ht="12.75">
      <c r="A407" s="16"/>
      <c r="B407" t="s">
        <v>190</v>
      </c>
      <c r="C407" s="3" t="s">
        <v>161</v>
      </c>
      <c r="D407" s="30">
        <v>2</v>
      </c>
      <c r="E407" s="17" t="s">
        <v>88</v>
      </c>
      <c r="F407" s="4">
        <f>SUM('[1]Параметр себист изделия и сырья'!AJ290)</f>
        <v>690</v>
      </c>
      <c r="G407" s="37">
        <f t="shared" si="26"/>
        <v>715</v>
      </c>
      <c r="H407" s="37">
        <f t="shared" si="27"/>
        <v>685</v>
      </c>
    </row>
    <row r="408" spans="1:8" ht="12.75">
      <c r="A408" s="16"/>
      <c r="B408" t="s">
        <v>190</v>
      </c>
      <c r="C408" s="3" t="s">
        <v>161</v>
      </c>
      <c r="D408" s="30" t="s">
        <v>25</v>
      </c>
      <c r="E408" s="17" t="s">
        <v>88</v>
      </c>
      <c r="F408" s="4">
        <f>SUM('[1]Параметр себист изделия и сырья'!AJ291)</f>
        <v>755</v>
      </c>
      <c r="G408" s="37">
        <f t="shared" si="26"/>
        <v>780</v>
      </c>
      <c r="H408" s="37">
        <f t="shared" si="27"/>
        <v>750</v>
      </c>
    </row>
    <row r="409" spans="1:8" ht="12.75">
      <c r="A409" s="16"/>
      <c r="B409" t="s">
        <v>190</v>
      </c>
      <c r="C409" s="3" t="s">
        <v>161</v>
      </c>
      <c r="D409" s="30" t="s">
        <v>23</v>
      </c>
      <c r="E409" s="17" t="s">
        <v>88</v>
      </c>
      <c r="F409" s="4">
        <f>SUM('[1]Параметр себист изделия и сырья'!AJ292)</f>
        <v>885</v>
      </c>
      <c r="G409" s="37">
        <f t="shared" si="26"/>
        <v>910</v>
      </c>
      <c r="H409" s="37">
        <f t="shared" si="27"/>
        <v>880</v>
      </c>
    </row>
    <row r="410" spans="1:8" ht="12.75">
      <c r="A410" s="16"/>
      <c r="B410" t="s">
        <v>190</v>
      </c>
      <c r="C410" s="3" t="s">
        <v>161</v>
      </c>
      <c r="D410" s="30" t="s">
        <v>34</v>
      </c>
      <c r="E410" s="17" t="s">
        <v>88</v>
      </c>
      <c r="F410" s="4">
        <f>SUM('[1]Параметр себист изделия и сырья'!AJ293)</f>
        <v>350</v>
      </c>
      <c r="G410" s="37">
        <f t="shared" si="26"/>
        <v>375</v>
      </c>
      <c r="H410" s="37">
        <f t="shared" si="27"/>
        <v>345</v>
      </c>
    </row>
    <row r="411" spans="2:7" ht="15">
      <c r="B411" s="12" t="s">
        <v>106</v>
      </c>
      <c r="C411" s="23"/>
      <c r="G411" s="37"/>
    </row>
    <row r="412" spans="1:8" ht="12.75">
      <c r="A412" s="16"/>
      <c r="B412" s="16" t="s">
        <v>107</v>
      </c>
      <c r="C412" s="3" t="s">
        <v>161</v>
      </c>
      <c r="D412" s="30">
        <v>1.5</v>
      </c>
      <c r="E412" s="3" t="s">
        <v>67</v>
      </c>
      <c r="F412" s="4">
        <f>SUM('[1]Параметр себист изделия и сырья'!AJ409)</f>
        <v>485</v>
      </c>
      <c r="G412" s="37">
        <f t="shared" si="26"/>
        <v>510</v>
      </c>
      <c r="H412" s="37">
        <f t="shared" si="27"/>
        <v>480</v>
      </c>
    </row>
    <row r="413" spans="1:8" ht="12.75">
      <c r="A413" s="16"/>
      <c r="B413" s="16" t="s">
        <v>107</v>
      </c>
      <c r="C413" s="3" t="s">
        <v>161</v>
      </c>
      <c r="D413" s="30">
        <v>2</v>
      </c>
      <c r="E413" s="3" t="s">
        <v>67</v>
      </c>
      <c r="F413" s="4">
        <f>SUM('[1]Параметр себист изделия и сырья'!AJ410)</f>
        <v>555</v>
      </c>
      <c r="G413" s="37">
        <f t="shared" si="26"/>
        <v>580</v>
      </c>
      <c r="H413" s="37">
        <f t="shared" si="27"/>
        <v>550</v>
      </c>
    </row>
    <row r="414" spans="1:8" ht="12.75">
      <c r="A414" s="16"/>
      <c r="B414" s="16" t="s">
        <v>107</v>
      </c>
      <c r="C414" s="3" t="s">
        <v>161</v>
      </c>
      <c r="D414" s="30" t="s">
        <v>25</v>
      </c>
      <c r="E414" s="3" t="s">
        <v>67</v>
      </c>
      <c r="F414" s="4">
        <f>SUM('[1]Параметр себист изделия и сырья'!AJ411)</f>
        <v>624.996</v>
      </c>
      <c r="G414" s="37">
        <f t="shared" si="26"/>
        <v>649.996</v>
      </c>
      <c r="H414" s="37">
        <f t="shared" si="27"/>
        <v>619.996</v>
      </c>
    </row>
    <row r="415" spans="1:8" ht="12.75">
      <c r="A415" s="16"/>
      <c r="B415" s="16" t="s">
        <v>107</v>
      </c>
      <c r="C415" s="3" t="s">
        <v>152</v>
      </c>
      <c r="D415" s="30" t="s">
        <v>23</v>
      </c>
      <c r="E415" s="3" t="s">
        <v>67</v>
      </c>
      <c r="F415" s="4">
        <f>SUM('[1]Параметр себист изделия и сырья'!AJ412)</f>
        <v>755</v>
      </c>
      <c r="G415" s="37">
        <f t="shared" si="26"/>
        <v>780</v>
      </c>
      <c r="H415" s="37">
        <f t="shared" si="27"/>
        <v>750</v>
      </c>
    </row>
    <row r="416" spans="1:8" ht="12.75">
      <c r="A416" s="16"/>
      <c r="B416" s="16" t="s">
        <v>107</v>
      </c>
      <c r="C416" s="3" t="s">
        <v>161</v>
      </c>
      <c r="D416" s="30" t="s">
        <v>34</v>
      </c>
      <c r="E416" s="3" t="s">
        <v>67</v>
      </c>
      <c r="F416" s="4">
        <f>SUM('[1]Параметр себист изделия и сырья'!AJ413)</f>
        <v>265</v>
      </c>
      <c r="G416" s="37">
        <f t="shared" si="26"/>
        <v>290</v>
      </c>
      <c r="H416" s="37">
        <f t="shared" si="27"/>
        <v>260</v>
      </c>
    </row>
    <row r="417" spans="1:8" ht="12.75">
      <c r="A417" s="16"/>
      <c r="B417" s="16" t="s">
        <v>107</v>
      </c>
      <c r="C417" s="3" t="s">
        <v>161</v>
      </c>
      <c r="D417" s="30">
        <v>1.5</v>
      </c>
      <c r="E417" s="17" t="s">
        <v>36</v>
      </c>
      <c r="F417" s="4">
        <f>SUM('[1]Параметр себист изделия и сырья'!AJ219)</f>
        <v>595</v>
      </c>
      <c r="G417" s="37">
        <f t="shared" si="26"/>
        <v>620</v>
      </c>
      <c r="H417" s="37">
        <f t="shared" si="27"/>
        <v>590</v>
      </c>
    </row>
    <row r="418" spans="1:8" ht="12.75">
      <c r="A418" s="16"/>
      <c r="B418" s="16" t="s">
        <v>107</v>
      </c>
      <c r="C418" s="3" t="s">
        <v>161</v>
      </c>
      <c r="D418" s="30">
        <v>2</v>
      </c>
      <c r="E418" s="3" t="s">
        <v>36</v>
      </c>
      <c r="F418" s="4">
        <f>SUM('[1]Параметр себист изделия и сырья'!AJ220)</f>
        <v>685</v>
      </c>
      <c r="G418" s="37">
        <f t="shared" si="26"/>
        <v>710</v>
      </c>
      <c r="H418" s="37">
        <f t="shared" si="27"/>
        <v>680</v>
      </c>
    </row>
    <row r="419" spans="1:8" ht="12.75">
      <c r="A419" s="16"/>
      <c r="B419" s="16" t="s">
        <v>107</v>
      </c>
      <c r="C419" s="3" t="s">
        <v>161</v>
      </c>
      <c r="D419" s="30" t="s">
        <v>25</v>
      </c>
      <c r="E419" s="17" t="s">
        <v>36</v>
      </c>
      <c r="F419" s="4">
        <f>SUM('[1]Параметр себист изделия и сырья'!AJ221)</f>
        <v>769.996</v>
      </c>
      <c r="G419" s="37">
        <f t="shared" si="26"/>
        <v>794.996</v>
      </c>
      <c r="H419" s="37">
        <f t="shared" si="27"/>
        <v>764.996</v>
      </c>
    </row>
    <row r="420" spans="1:8" ht="12.75">
      <c r="A420" s="16"/>
      <c r="B420" s="16" t="s">
        <v>107</v>
      </c>
      <c r="C420" s="3" t="s">
        <v>152</v>
      </c>
      <c r="D420" s="30" t="s">
        <v>23</v>
      </c>
      <c r="E420" s="17" t="s">
        <v>36</v>
      </c>
      <c r="F420" s="4">
        <f>SUM('[1]Параметр себист изделия и сырья'!AJ222)</f>
        <v>929.9999999999999</v>
      </c>
      <c r="G420" s="37">
        <f t="shared" si="26"/>
        <v>954.9999999999999</v>
      </c>
      <c r="H420" s="37">
        <f t="shared" si="27"/>
        <v>924.9999999999999</v>
      </c>
    </row>
    <row r="421" spans="1:8" ht="12.75">
      <c r="A421" s="16"/>
      <c r="B421" s="16" t="s">
        <v>107</v>
      </c>
      <c r="C421" s="3" t="s">
        <v>161</v>
      </c>
      <c r="D421" s="30" t="s">
        <v>34</v>
      </c>
      <c r="E421" s="17" t="s">
        <v>36</v>
      </c>
      <c r="F421" s="4">
        <f>SUM('[1]Параметр себист изделия и сырья'!AJ223)</f>
        <v>315</v>
      </c>
      <c r="G421" s="37">
        <f t="shared" si="26"/>
        <v>340</v>
      </c>
      <c r="H421" s="37">
        <f t="shared" si="27"/>
        <v>310</v>
      </c>
    </row>
    <row r="422" spans="1:8" ht="12.75">
      <c r="A422" s="16"/>
      <c r="B422" s="16" t="s">
        <v>107</v>
      </c>
      <c r="C422" s="3" t="s">
        <v>161</v>
      </c>
      <c r="D422" s="30">
        <v>1.5</v>
      </c>
      <c r="E422" s="3" t="s">
        <v>119</v>
      </c>
      <c r="F422" s="4">
        <f>SUM('[1]Параметр себист изделия и сырья'!AJ382)</f>
        <v>615</v>
      </c>
      <c r="G422" s="37">
        <f t="shared" si="26"/>
        <v>640</v>
      </c>
      <c r="H422" s="37">
        <f t="shared" si="27"/>
        <v>610</v>
      </c>
    </row>
    <row r="423" spans="1:8" ht="12.75">
      <c r="A423" s="16"/>
      <c r="B423" s="16" t="s">
        <v>107</v>
      </c>
      <c r="C423" s="3" t="s">
        <v>161</v>
      </c>
      <c r="D423" s="30">
        <v>2</v>
      </c>
      <c r="E423" s="3" t="s">
        <v>119</v>
      </c>
      <c r="F423" s="4">
        <f>SUM('[1]Параметр себист изделия и сырья'!AJ383)</f>
        <v>705</v>
      </c>
      <c r="G423" s="37">
        <f t="shared" si="26"/>
        <v>730</v>
      </c>
      <c r="H423" s="37">
        <f t="shared" si="27"/>
        <v>700</v>
      </c>
    </row>
    <row r="424" spans="1:8" ht="12.75">
      <c r="A424" s="16"/>
      <c r="B424" s="16" t="s">
        <v>107</v>
      </c>
      <c r="C424" s="3" t="s">
        <v>161</v>
      </c>
      <c r="D424" s="30" t="s">
        <v>25</v>
      </c>
      <c r="E424" s="3" t="s">
        <v>119</v>
      </c>
      <c r="F424" s="4">
        <f>SUM('[1]Параметр себист изделия и сырья'!AJ384)</f>
        <v>799.996</v>
      </c>
      <c r="G424" s="37">
        <f t="shared" si="26"/>
        <v>824.996</v>
      </c>
      <c r="H424" s="37">
        <f t="shared" si="27"/>
        <v>794.996</v>
      </c>
    </row>
    <row r="425" spans="1:8" ht="12.75">
      <c r="A425" s="16"/>
      <c r="B425" s="16" t="s">
        <v>107</v>
      </c>
      <c r="C425" s="3" t="s">
        <v>152</v>
      </c>
      <c r="D425" s="30" t="s">
        <v>23</v>
      </c>
      <c r="E425" s="3" t="s">
        <v>119</v>
      </c>
      <c r="F425" s="4">
        <f>SUM('[1]Параметр себист изделия и сырья'!AJ385)</f>
        <v>929.9999999999999</v>
      </c>
      <c r="G425" s="37">
        <f t="shared" si="26"/>
        <v>954.9999999999999</v>
      </c>
      <c r="H425" s="37">
        <f t="shared" si="27"/>
        <v>924.9999999999999</v>
      </c>
    </row>
    <row r="426" spans="1:8" ht="12.75">
      <c r="A426" s="16"/>
      <c r="B426" s="16" t="s">
        <v>107</v>
      </c>
      <c r="C426" s="3" t="s">
        <v>161</v>
      </c>
      <c r="D426" s="30" t="s">
        <v>34</v>
      </c>
      <c r="E426" s="3" t="s">
        <v>119</v>
      </c>
      <c r="F426" s="4">
        <f>SUM('[1]Параметр себист изделия и сырья'!AJ386)</f>
        <v>470</v>
      </c>
      <c r="G426" s="37">
        <f t="shared" si="26"/>
        <v>495</v>
      </c>
      <c r="H426" s="37">
        <f t="shared" si="27"/>
        <v>465</v>
      </c>
    </row>
    <row r="427" spans="1:8" ht="12.75">
      <c r="A427" s="16"/>
      <c r="B427" s="16" t="s">
        <v>107</v>
      </c>
      <c r="C427" s="3" t="s">
        <v>161</v>
      </c>
      <c r="D427" s="30">
        <v>1.5</v>
      </c>
      <c r="E427" s="3" t="s">
        <v>104</v>
      </c>
      <c r="F427" s="4">
        <f>SUM('[1]Параметр себист изделия и сырья'!AJ229)</f>
        <v>615</v>
      </c>
      <c r="G427" s="37">
        <f t="shared" si="26"/>
        <v>640</v>
      </c>
      <c r="H427" s="37">
        <f t="shared" si="27"/>
        <v>610</v>
      </c>
    </row>
    <row r="428" spans="1:8" ht="12.75">
      <c r="A428" s="16"/>
      <c r="B428" s="16" t="s">
        <v>107</v>
      </c>
      <c r="C428" s="3" t="s">
        <v>161</v>
      </c>
      <c r="D428" s="30">
        <v>2</v>
      </c>
      <c r="E428" s="3" t="s">
        <v>104</v>
      </c>
      <c r="F428" s="4">
        <f>SUM('[1]Параметр себист изделия и сырья'!AJ230)</f>
        <v>705</v>
      </c>
      <c r="G428" s="37">
        <f t="shared" si="26"/>
        <v>730</v>
      </c>
      <c r="H428" s="37">
        <f t="shared" si="27"/>
        <v>700</v>
      </c>
    </row>
    <row r="429" spans="1:8" ht="12.75">
      <c r="A429" s="16"/>
      <c r="B429" s="16" t="s">
        <v>107</v>
      </c>
      <c r="C429" s="3" t="s">
        <v>161</v>
      </c>
      <c r="D429" s="30" t="s">
        <v>25</v>
      </c>
      <c r="E429" s="3" t="s">
        <v>104</v>
      </c>
      <c r="F429" s="4">
        <f>SUM('[1]Параметр себист изделия и сырья'!AJ231)</f>
        <v>859.996</v>
      </c>
      <c r="G429" s="37">
        <f t="shared" si="26"/>
        <v>884.996</v>
      </c>
      <c r="H429" s="37">
        <f t="shared" si="27"/>
        <v>854.996</v>
      </c>
    </row>
    <row r="430" spans="1:8" ht="12.75">
      <c r="A430" s="16"/>
      <c r="B430" s="16" t="s">
        <v>107</v>
      </c>
      <c r="C430" s="3" t="s">
        <v>152</v>
      </c>
      <c r="D430" s="30" t="s">
        <v>23</v>
      </c>
      <c r="E430" s="3" t="s">
        <v>104</v>
      </c>
      <c r="F430" s="4">
        <f>SUM('[1]Параметр себист изделия и сырья'!AJ232)</f>
        <v>930</v>
      </c>
      <c r="G430" s="37">
        <f t="shared" si="26"/>
        <v>955</v>
      </c>
      <c r="H430" s="37">
        <f t="shared" si="27"/>
        <v>925</v>
      </c>
    </row>
    <row r="431" spans="1:8" ht="12.75">
      <c r="A431" s="16"/>
      <c r="B431" s="16" t="s">
        <v>107</v>
      </c>
      <c r="C431" s="3" t="s">
        <v>161</v>
      </c>
      <c r="D431" s="30">
        <v>1.5</v>
      </c>
      <c r="E431" s="17" t="s">
        <v>88</v>
      </c>
      <c r="F431" s="4">
        <f>SUM('[1]Параметр себист изделия и сырья'!AJ224)</f>
        <v>725</v>
      </c>
      <c r="G431" s="37">
        <f t="shared" si="26"/>
        <v>750</v>
      </c>
      <c r="H431" s="37">
        <f t="shared" si="27"/>
        <v>720</v>
      </c>
    </row>
    <row r="432" spans="1:8" ht="12.75">
      <c r="A432" s="16"/>
      <c r="B432" s="16" t="s">
        <v>107</v>
      </c>
      <c r="C432" s="3" t="s">
        <v>161</v>
      </c>
      <c r="D432" s="30">
        <v>2</v>
      </c>
      <c r="E432" s="17" t="s">
        <v>88</v>
      </c>
      <c r="F432" s="4">
        <f>SUM('[1]Параметр себист изделия и сырья'!AJ225)</f>
        <v>835</v>
      </c>
      <c r="G432" s="37">
        <f t="shared" si="26"/>
        <v>860</v>
      </c>
      <c r="H432" s="37">
        <f t="shared" si="27"/>
        <v>830</v>
      </c>
    </row>
    <row r="433" spans="1:8" ht="12.75">
      <c r="A433" s="16"/>
      <c r="B433" s="16" t="s">
        <v>107</v>
      </c>
      <c r="C433" s="3" t="s">
        <v>161</v>
      </c>
      <c r="D433" s="30" t="s">
        <v>25</v>
      </c>
      <c r="E433" s="17" t="s">
        <v>88</v>
      </c>
      <c r="F433" s="4">
        <f>SUM('[1]Параметр себист изделия и сырья'!AJ226)</f>
        <v>934.996</v>
      </c>
      <c r="G433" s="37">
        <f t="shared" si="26"/>
        <v>959.996</v>
      </c>
      <c r="H433" s="37">
        <f t="shared" si="27"/>
        <v>929.996</v>
      </c>
    </row>
    <row r="434" spans="1:8" ht="12.75">
      <c r="A434" s="16"/>
      <c r="B434" s="16" t="s">
        <v>107</v>
      </c>
      <c r="C434" s="3" t="s">
        <v>152</v>
      </c>
      <c r="D434" s="30" t="s">
        <v>23</v>
      </c>
      <c r="E434" s="17" t="s">
        <v>88</v>
      </c>
      <c r="F434" s="4">
        <f>SUM('[1]Параметр себист изделия и сырья'!AJ227)</f>
        <v>1110</v>
      </c>
      <c r="G434" s="37">
        <f t="shared" si="26"/>
        <v>1135</v>
      </c>
      <c r="H434" s="37">
        <f t="shared" si="27"/>
        <v>1105</v>
      </c>
    </row>
    <row r="435" spans="1:8" ht="12.75">
      <c r="A435" s="16"/>
      <c r="B435" s="16" t="s">
        <v>107</v>
      </c>
      <c r="C435" s="3" t="s">
        <v>161</v>
      </c>
      <c r="D435" s="30" t="s">
        <v>34</v>
      </c>
      <c r="E435" s="17" t="s">
        <v>88</v>
      </c>
      <c r="F435" s="4">
        <f>SUM('[1]Параметр себист изделия и сырья'!AJ228)</f>
        <v>385</v>
      </c>
      <c r="G435" s="37">
        <f t="shared" si="26"/>
        <v>410</v>
      </c>
      <c r="H435" s="37">
        <f t="shared" si="27"/>
        <v>380</v>
      </c>
    </row>
    <row r="436" spans="1:8" ht="0.75" customHeight="1">
      <c r="A436" s="16"/>
      <c r="B436" s="16" t="s">
        <v>108</v>
      </c>
      <c r="C436" s="3" t="s">
        <v>153</v>
      </c>
      <c r="D436" s="30">
        <v>1.5</v>
      </c>
      <c r="E436" s="17" t="s">
        <v>104</v>
      </c>
      <c r="F436" s="4">
        <f>SUM('[1]Параметр себист изделия и сырья'!AJ229)</f>
        <v>615</v>
      </c>
      <c r="G436" s="37">
        <f aca="true" t="shared" si="28" ref="G436:G451">F436+15</f>
        <v>630</v>
      </c>
      <c r="H436" s="37">
        <f t="shared" si="27"/>
        <v>610</v>
      </c>
    </row>
    <row r="437" spans="1:8" ht="12.75" hidden="1">
      <c r="A437" s="16"/>
      <c r="B437" s="16" t="s">
        <v>109</v>
      </c>
      <c r="C437" s="3" t="s">
        <v>154</v>
      </c>
      <c r="D437" s="30">
        <v>2</v>
      </c>
      <c r="E437" s="17" t="s">
        <v>104</v>
      </c>
      <c r="F437" s="4">
        <f>SUM('[1]Параметр себист изделия и сырья'!AJ230)</f>
        <v>705</v>
      </c>
      <c r="G437" s="37">
        <f t="shared" si="28"/>
        <v>720</v>
      </c>
      <c r="H437" s="37">
        <f t="shared" si="27"/>
        <v>700</v>
      </c>
    </row>
    <row r="438" spans="1:8" ht="12.75" hidden="1">
      <c r="A438" s="16"/>
      <c r="B438" s="16" t="s">
        <v>110</v>
      </c>
      <c r="C438" s="3" t="s">
        <v>154</v>
      </c>
      <c r="D438" s="30" t="s">
        <v>25</v>
      </c>
      <c r="E438" s="17" t="s">
        <v>104</v>
      </c>
      <c r="F438" s="4">
        <f>SUM('[1]Параметр себист изделия и сырья'!AJ231)</f>
        <v>859.996</v>
      </c>
      <c r="G438" s="37">
        <f t="shared" si="28"/>
        <v>874.996</v>
      </c>
      <c r="H438" s="37">
        <f t="shared" si="27"/>
        <v>854.996</v>
      </c>
    </row>
    <row r="439" spans="1:8" ht="12.75" hidden="1">
      <c r="A439" s="16"/>
      <c r="B439" s="16" t="s">
        <v>111</v>
      </c>
      <c r="C439" s="3" t="s">
        <v>155</v>
      </c>
      <c r="D439" s="30" t="s">
        <v>23</v>
      </c>
      <c r="E439" s="17" t="s">
        <v>104</v>
      </c>
      <c r="F439" s="4">
        <f>SUM('[1]Параметр себист изделия и сырья'!AJ232)</f>
        <v>930</v>
      </c>
      <c r="G439" s="37">
        <f t="shared" si="28"/>
        <v>945</v>
      </c>
      <c r="H439" s="37">
        <f t="shared" si="27"/>
        <v>925</v>
      </c>
    </row>
    <row r="440" spans="1:8" ht="12.75" hidden="1">
      <c r="A440" s="16"/>
      <c r="B440" s="16" t="s">
        <v>112</v>
      </c>
      <c r="C440" s="3" t="s">
        <v>149</v>
      </c>
      <c r="D440" s="30" t="s">
        <v>34</v>
      </c>
      <c r="E440" s="17" t="s">
        <v>104</v>
      </c>
      <c r="F440" s="4">
        <f>SUM('[1]Параметр себист изделия и сырья'!AJ233)</f>
        <v>224</v>
      </c>
      <c r="G440" s="37">
        <f t="shared" si="28"/>
        <v>239</v>
      </c>
      <c r="H440" s="37">
        <f t="shared" si="27"/>
        <v>219</v>
      </c>
    </row>
    <row r="441" spans="1:8" ht="12.75">
      <c r="A441" s="16"/>
      <c r="B441" s="16" t="s">
        <v>113</v>
      </c>
      <c r="C441" s="3" t="s">
        <v>149</v>
      </c>
      <c r="D441" s="30" t="s">
        <v>2</v>
      </c>
      <c r="E441" s="17" t="s">
        <v>67</v>
      </c>
      <c r="F441" s="4">
        <f>SUM('[1]Параметр себист изделия и сырья'!AJ234)</f>
        <v>325</v>
      </c>
      <c r="G441" s="37">
        <f t="shared" si="28"/>
        <v>340</v>
      </c>
      <c r="H441" s="37">
        <f t="shared" si="27"/>
        <v>320</v>
      </c>
    </row>
    <row r="442" spans="1:8" ht="12.75">
      <c r="A442" s="16"/>
      <c r="B442" s="16" t="s">
        <v>113</v>
      </c>
      <c r="C442" s="3" t="s">
        <v>149</v>
      </c>
      <c r="D442" s="30" t="s">
        <v>2</v>
      </c>
      <c r="E442" s="17" t="s">
        <v>36</v>
      </c>
      <c r="F442" s="4">
        <f>SUM('[1]Параметр себист изделия и сырья'!AJ235)</f>
        <v>355</v>
      </c>
      <c r="G442" s="37">
        <f t="shared" si="28"/>
        <v>370</v>
      </c>
      <c r="H442" s="37">
        <f t="shared" si="27"/>
        <v>350</v>
      </c>
    </row>
    <row r="443" spans="1:8" ht="12.75">
      <c r="A443" s="16"/>
      <c r="B443" s="16" t="s">
        <v>113</v>
      </c>
      <c r="C443" s="3" t="s">
        <v>149</v>
      </c>
      <c r="D443" s="30" t="s">
        <v>2</v>
      </c>
      <c r="E443" s="17" t="s">
        <v>88</v>
      </c>
      <c r="F443" s="4">
        <f>SUM('[1]Параметр себист изделия и сырья'!AJ236)</f>
        <v>430</v>
      </c>
      <c r="G443" s="37">
        <f t="shared" si="28"/>
        <v>445</v>
      </c>
      <c r="H443" s="37">
        <f t="shared" si="27"/>
        <v>425</v>
      </c>
    </row>
    <row r="444" spans="1:8" ht="12.75" hidden="1">
      <c r="A444" s="16"/>
      <c r="B444" s="16" t="s">
        <v>113</v>
      </c>
      <c r="C444" s="3" t="s">
        <v>149</v>
      </c>
      <c r="D444" s="30" t="s">
        <v>2</v>
      </c>
      <c r="E444" s="17" t="s">
        <v>104</v>
      </c>
      <c r="F444" s="4">
        <f>SUM('[1]Параметр себист изделия и сырья'!AJ237)</f>
        <v>270</v>
      </c>
      <c r="G444" s="37">
        <f t="shared" si="28"/>
        <v>285</v>
      </c>
      <c r="H444" s="37">
        <f t="shared" si="27"/>
        <v>265</v>
      </c>
    </row>
    <row r="445" spans="1:8" ht="12.75">
      <c r="A445" s="16"/>
      <c r="B445" s="16" t="s">
        <v>113</v>
      </c>
      <c r="C445" s="3" t="s">
        <v>151</v>
      </c>
      <c r="D445" s="30" t="s">
        <v>11</v>
      </c>
      <c r="E445" s="17" t="s">
        <v>67</v>
      </c>
      <c r="F445" s="4">
        <f>SUM('[1]Параметр себист изделия и сырья'!AJ238)</f>
        <v>310</v>
      </c>
      <c r="G445" s="37">
        <f t="shared" si="28"/>
        <v>325</v>
      </c>
      <c r="H445" s="37">
        <f t="shared" si="27"/>
        <v>305</v>
      </c>
    </row>
    <row r="446" spans="1:8" ht="12.75">
      <c r="A446" s="16"/>
      <c r="B446" s="16" t="s">
        <v>113</v>
      </c>
      <c r="C446" s="3" t="s">
        <v>151</v>
      </c>
      <c r="D446" s="30" t="s">
        <v>11</v>
      </c>
      <c r="E446" s="17" t="s">
        <v>36</v>
      </c>
      <c r="F446" s="4">
        <f>SUM('[1]Параметр себист изделия и сырья'!AJ239)</f>
        <v>340</v>
      </c>
      <c r="G446" s="37">
        <f t="shared" si="28"/>
        <v>355</v>
      </c>
      <c r="H446" s="37">
        <f t="shared" si="27"/>
        <v>335</v>
      </c>
    </row>
    <row r="447" spans="1:8" ht="12.75">
      <c r="A447" s="16"/>
      <c r="B447" s="16" t="s">
        <v>113</v>
      </c>
      <c r="C447" s="3" t="s">
        <v>151</v>
      </c>
      <c r="D447" s="30" t="s">
        <v>11</v>
      </c>
      <c r="E447" s="17" t="s">
        <v>88</v>
      </c>
      <c r="F447" s="4">
        <f>SUM('[1]Параметр себист изделия и сырья'!AJ240)</f>
        <v>400</v>
      </c>
      <c r="G447" s="37">
        <f t="shared" si="28"/>
        <v>415</v>
      </c>
      <c r="H447" s="37">
        <f t="shared" si="27"/>
        <v>395</v>
      </c>
    </row>
    <row r="448" spans="1:8" ht="12.75" hidden="1">
      <c r="A448" s="16"/>
      <c r="B448" s="16" t="s">
        <v>113</v>
      </c>
      <c r="C448" s="3" t="s">
        <v>151</v>
      </c>
      <c r="D448" s="30" t="s">
        <v>11</v>
      </c>
      <c r="E448" s="17" t="s">
        <v>104</v>
      </c>
      <c r="F448" s="4">
        <f>SUM('[1]Параметр себист изделия и сырья'!AJ241)</f>
        <v>245</v>
      </c>
      <c r="G448" s="37">
        <f t="shared" si="28"/>
        <v>260</v>
      </c>
      <c r="H448" s="37">
        <f>F448-5</f>
        <v>240</v>
      </c>
    </row>
    <row r="449" spans="1:8" ht="12.75">
      <c r="A449" s="16"/>
      <c r="B449" s="16" t="s">
        <v>113</v>
      </c>
      <c r="C449" s="3" t="s">
        <v>150</v>
      </c>
      <c r="D449" s="30" t="s">
        <v>12</v>
      </c>
      <c r="E449" s="17" t="s">
        <v>67</v>
      </c>
      <c r="F449" s="4">
        <f>SUM('[1]Параметр себист изделия и сырья'!AJ242)</f>
        <v>310</v>
      </c>
      <c r="G449" s="37">
        <f t="shared" si="28"/>
        <v>325</v>
      </c>
      <c r="H449" s="37">
        <f>F449-5</f>
        <v>305</v>
      </c>
    </row>
    <row r="450" spans="1:8" ht="12.75">
      <c r="A450" s="16"/>
      <c r="B450" s="16" t="s">
        <v>113</v>
      </c>
      <c r="C450" s="3" t="s">
        <v>150</v>
      </c>
      <c r="D450" s="30" t="s">
        <v>12</v>
      </c>
      <c r="E450" s="17" t="s">
        <v>36</v>
      </c>
      <c r="F450" s="4">
        <f>SUM('[1]Параметр себист изделия и сырья'!AJ243)</f>
        <v>340</v>
      </c>
      <c r="G450" s="37">
        <f t="shared" si="28"/>
        <v>355</v>
      </c>
      <c r="H450" s="37">
        <f>F450-5</f>
        <v>335</v>
      </c>
    </row>
    <row r="451" spans="1:8" ht="12.75">
      <c r="A451" s="16"/>
      <c r="B451" s="16" t="s">
        <v>113</v>
      </c>
      <c r="C451" s="3" t="s">
        <v>150</v>
      </c>
      <c r="D451" s="30" t="s">
        <v>12</v>
      </c>
      <c r="E451" s="17" t="s">
        <v>88</v>
      </c>
      <c r="F451" s="4">
        <f>SUM('[1]Параметр себист изделия и сырья'!AJ244)</f>
        <v>400</v>
      </c>
      <c r="G451" s="37">
        <f t="shared" si="28"/>
        <v>415</v>
      </c>
      <c r="H451" s="37">
        <f>F451-5</f>
        <v>395</v>
      </c>
    </row>
    <row r="452" spans="1:7" ht="12.75" hidden="1">
      <c r="A452" s="16"/>
      <c r="B452" s="16" t="s">
        <v>113</v>
      </c>
      <c r="C452" s="3" t="s">
        <v>150</v>
      </c>
      <c r="D452" s="30" t="s">
        <v>12</v>
      </c>
      <c r="E452" s="17" t="s">
        <v>104</v>
      </c>
      <c r="F452" s="4">
        <f>SUM('[1]Параметр себист изделия и сырья'!AJ245)</f>
        <v>235</v>
      </c>
      <c r="G452" s="37">
        <f>F452-0</f>
        <v>235</v>
      </c>
    </row>
    <row r="453" spans="2:7" ht="15">
      <c r="B453" s="12" t="s">
        <v>130</v>
      </c>
      <c r="C453" s="23"/>
      <c r="G453" s="37"/>
    </row>
    <row r="454" spans="1:8" ht="12.75">
      <c r="A454" s="16"/>
      <c r="B454" s="16" t="s">
        <v>114</v>
      </c>
      <c r="C454" s="3" t="s">
        <v>156</v>
      </c>
      <c r="D454" s="30">
        <v>1.5</v>
      </c>
      <c r="E454" s="17" t="s">
        <v>67</v>
      </c>
      <c r="F454" s="4">
        <f>SUM('[1]Параметр себист изделия и сырья'!AJ246)</f>
        <v>380</v>
      </c>
      <c r="G454" s="37">
        <f aca="true" t="shared" si="29" ref="G454:G511">F454+25</f>
        <v>405</v>
      </c>
      <c r="H454" s="37">
        <f aca="true" t="shared" si="30" ref="H454:H527">F454-5</f>
        <v>375</v>
      </c>
    </row>
    <row r="455" spans="1:8" ht="12.75">
      <c r="A455" s="16"/>
      <c r="B455" s="16" t="s">
        <v>114</v>
      </c>
      <c r="C455" s="3" t="s">
        <v>156</v>
      </c>
      <c r="D455" s="30">
        <v>2</v>
      </c>
      <c r="E455" s="17" t="s">
        <v>67</v>
      </c>
      <c r="F455" s="4">
        <f>SUM('[1]Параметр себист изделия и сырья'!AJ247)</f>
        <v>430</v>
      </c>
      <c r="G455" s="37">
        <f t="shared" si="29"/>
        <v>455</v>
      </c>
      <c r="H455" s="37">
        <f t="shared" si="30"/>
        <v>425</v>
      </c>
    </row>
    <row r="456" spans="1:8" ht="12.75">
      <c r="A456" s="16"/>
      <c r="B456" s="16" t="s">
        <v>114</v>
      </c>
      <c r="C456" s="3" t="s">
        <v>157</v>
      </c>
      <c r="D456" s="30" t="s">
        <v>25</v>
      </c>
      <c r="E456" s="17" t="s">
        <v>67</v>
      </c>
      <c r="F456" s="4">
        <f>SUM('[1]Параметр себист изделия и сырья'!AJ248)</f>
        <v>529.996</v>
      </c>
      <c r="G456" s="37">
        <f t="shared" si="29"/>
        <v>554.996</v>
      </c>
      <c r="H456" s="37">
        <f t="shared" si="30"/>
        <v>524.996</v>
      </c>
    </row>
    <row r="457" spans="1:8" ht="12.75">
      <c r="A457" s="16"/>
      <c r="B457" s="16" t="s">
        <v>114</v>
      </c>
      <c r="C457" s="3" t="s">
        <v>157</v>
      </c>
      <c r="D457" s="30" t="s">
        <v>23</v>
      </c>
      <c r="E457" s="17" t="s">
        <v>67</v>
      </c>
      <c r="F457" s="4">
        <f>SUM('[1]Параметр себист изделия и сырья'!AJ249)</f>
        <v>580</v>
      </c>
      <c r="G457" s="37">
        <f t="shared" si="29"/>
        <v>605</v>
      </c>
      <c r="H457" s="37">
        <f t="shared" si="30"/>
        <v>575</v>
      </c>
    </row>
    <row r="458" spans="1:8" ht="12.75">
      <c r="A458" s="16"/>
      <c r="B458" s="16" t="s">
        <v>114</v>
      </c>
      <c r="C458" s="3" t="s">
        <v>156</v>
      </c>
      <c r="D458" s="30" t="s">
        <v>34</v>
      </c>
      <c r="E458" s="17" t="s">
        <v>67</v>
      </c>
      <c r="F458" s="4">
        <f>SUM('[1]Параметр себист изделия и сырья'!AJ250)</f>
        <v>320</v>
      </c>
      <c r="G458" s="37">
        <f t="shared" si="29"/>
        <v>345</v>
      </c>
      <c r="H458" s="37">
        <f t="shared" si="30"/>
        <v>315</v>
      </c>
    </row>
    <row r="459" spans="1:8" ht="12.75">
      <c r="A459" s="16"/>
      <c r="B459" s="16" t="s">
        <v>114</v>
      </c>
      <c r="C459" s="3" t="s">
        <v>156</v>
      </c>
      <c r="D459" s="30">
        <v>1.5</v>
      </c>
      <c r="E459" s="17" t="s">
        <v>88</v>
      </c>
      <c r="F459" s="4">
        <f>SUM('[1]Параметр себист изделия и сырья'!AJ251)</f>
        <v>600</v>
      </c>
      <c r="G459" s="37">
        <f t="shared" si="29"/>
        <v>625</v>
      </c>
      <c r="H459" s="37">
        <f t="shared" si="30"/>
        <v>595</v>
      </c>
    </row>
    <row r="460" spans="1:8" ht="12.75">
      <c r="A460" s="16"/>
      <c r="B460" s="16" t="s">
        <v>114</v>
      </c>
      <c r="C460" s="3" t="s">
        <v>156</v>
      </c>
      <c r="D460" s="30">
        <v>2</v>
      </c>
      <c r="E460" s="17" t="s">
        <v>88</v>
      </c>
      <c r="F460" s="4">
        <f>SUM('[1]Параметр себист изделия и сырья'!AJ252)</f>
        <v>695</v>
      </c>
      <c r="G460" s="37">
        <f t="shared" si="29"/>
        <v>720</v>
      </c>
      <c r="H460" s="37">
        <f t="shared" si="30"/>
        <v>690</v>
      </c>
    </row>
    <row r="461" spans="1:8" ht="12.75">
      <c r="A461" s="16"/>
      <c r="B461" s="16" t="s">
        <v>114</v>
      </c>
      <c r="C461" s="3" t="s">
        <v>157</v>
      </c>
      <c r="D461" s="30" t="s">
        <v>25</v>
      </c>
      <c r="E461" s="17" t="s">
        <v>88</v>
      </c>
      <c r="F461" s="4">
        <f>SUM('[1]Параметр себист изделия и сырья'!AJ253)</f>
        <v>809.996</v>
      </c>
      <c r="G461" s="37">
        <f t="shared" si="29"/>
        <v>834.996</v>
      </c>
      <c r="H461" s="37">
        <f t="shared" si="30"/>
        <v>804.996</v>
      </c>
    </row>
    <row r="462" spans="1:8" ht="12.75">
      <c r="A462" s="16"/>
      <c r="B462" s="16" t="s">
        <v>114</v>
      </c>
      <c r="C462" s="3" t="s">
        <v>157</v>
      </c>
      <c r="D462" s="30" t="s">
        <v>23</v>
      </c>
      <c r="E462" s="17" t="s">
        <v>88</v>
      </c>
      <c r="F462" s="4">
        <f>SUM('[1]Параметр себист изделия и сырья'!AJ254)</f>
        <v>970</v>
      </c>
      <c r="G462" s="37">
        <f t="shared" si="29"/>
        <v>995</v>
      </c>
      <c r="H462" s="37">
        <f t="shared" si="30"/>
        <v>965</v>
      </c>
    </row>
    <row r="463" spans="1:8" ht="12.75">
      <c r="A463" s="16"/>
      <c r="B463" s="16" t="s">
        <v>114</v>
      </c>
      <c r="C463" s="3" t="s">
        <v>156</v>
      </c>
      <c r="D463" s="30" t="s">
        <v>34</v>
      </c>
      <c r="E463" s="17" t="s">
        <v>88</v>
      </c>
      <c r="F463" s="4">
        <f>SUM('[1]Параметр себист изделия и сырья'!AJ255)</f>
        <v>439.99999999999994</v>
      </c>
      <c r="G463" s="37">
        <f t="shared" si="29"/>
        <v>464.99999999999994</v>
      </c>
      <c r="H463" s="37">
        <f t="shared" si="30"/>
        <v>434.99999999999994</v>
      </c>
    </row>
    <row r="464" spans="1:8" ht="12.75">
      <c r="A464" s="16"/>
      <c r="B464" s="16" t="s">
        <v>114</v>
      </c>
      <c r="C464" s="3" t="s">
        <v>156</v>
      </c>
      <c r="D464" s="30">
        <v>1.5</v>
      </c>
      <c r="E464" s="3" t="s">
        <v>104</v>
      </c>
      <c r="F464" s="4">
        <v>430</v>
      </c>
      <c r="G464" s="37">
        <f>F464+25</f>
        <v>455</v>
      </c>
      <c r="H464" s="37">
        <f>F464-5</f>
        <v>425</v>
      </c>
    </row>
    <row r="465" spans="1:8" ht="12.75">
      <c r="A465" s="16"/>
      <c r="B465" s="16" t="s">
        <v>114</v>
      </c>
      <c r="C465" s="3" t="s">
        <v>156</v>
      </c>
      <c r="D465" s="30">
        <v>2</v>
      </c>
      <c r="E465" s="3" t="s">
        <v>104</v>
      </c>
      <c r="F465" s="4">
        <v>480</v>
      </c>
      <c r="G465" s="37">
        <f>F465+25</f>
        <v>505</v>
      </c>
      <c r="H465" s="37">
        <f>F465-5</f>
        <v>475</v>
      </c>
    </row>
    <row r="466" spans="1:8" ht="12.75">
      <c r="A466" s="16"/>
      <c r="B466" s="16" t="s">
        <v>114</v>
      </c>
      <c r="C466" s="3" t="s">
        <v>157</v>
      </c>
      <c r="D466" s="30" t="s">
        <v>25</v>
      </c>
      <c r="E466" s="3" t="s">
        <v>104</v>
      </c>
      <c r="F466" s="4">
        <v>590</v>
      </c>
      <c r="G466" s="37">
        <f>F466+25</f>
        <v>615</v>
      </c>
      <c r="H466" s="37">
        <f>F466-5</f>
        <v>585</v>
      </c>
    </row>
    <row r="467" spans="1:8" ht="12.75">
      <c r="A467" s="16"/>
      <c r="B467" s="16" t="s">
        <v>114</v>
      </c>
      <c r="C467" s="3" t="s">
        <v>157</v>
      </c>
      <c r="D467" s="30" t="s">
        <v>23</v>
      </c>
      <c r="E467" s="3" t="s">
        <v>104</v>
      </c>
      <c r="F467" s="4">
        <v>650</v>
      </c>
      <c r="G467" s="37">
        <f>F467+25</f>
        <v>675</v>
      </c>
      <c r="H467" s="37">
        <f>F467-5</f>
        <v>645</v>
      </c>
    </row>
    <row r="468" spans="1:8" ht="12.75">
      <c r="A468" s="16"/>
      <c r="B468" s="16" t="s">
        <v>114</v>
      </c>
      <c r="C468" s="3" t="s">
        <v>156</v>
      </c>
      <c r="D468" s="30" t="s">
        <v>34</v>
      </c>
      <c r="E468" s="3" t="s">
        <v>104</v>
      </c>
      <c r="F468" s="4">
        <v>370</v>
      </c>
      <c r="G468" s="37">
        <f>F468+25</f>
        <v>395</v>
      </c>
      <c r="H468" s="37">
        <f>F468-5</f>
        <v>365</v>
      </c>
    </row>
    <row r="469" spans="2:7" ht="15">
      <c r="B469" s="12" t="s">
        <v>82</v>
      </c>
      <c r="C469" s="23"/>
      <c r="D469" s="29"/>
      <c r="E469" s="10"/>
      <c r="F469" s="6"/>
      <c r="G469" s="37"/>
    </row>
    <row r="470" spans="2:8" ht="12.75">
      <c r="B470" t="s">
        <v>140</v>
      </c>
      <c r="C470" s="3" t="s">
        <v>153</v>
      </c>
      <c r="D470" s="29">
        <v>1.5</v>
      </c>
      <c r="E470" s="10" t="s">
        <v>84</v>
      </c>
      <c r="F470" s="4">
        <f>SUM('[1]Параметр себист изделия и сырья'!AJ134)</f>
        <v>767.7089999999998</v>
      </c>
      <c r="G470" s="37">
        <f t="shared" si="29"/>
        <v>792.7089999999998</v>
      </c>
      <c r="H470" s="37">
        <f t="shared" si="30"/>
        <v>762.7089999999998</v>
      </c>
    </row>
    <row r="471" spans="2:8" ht="12.75">
      <c r="B471" t="s">
        <v>140</v>
      </c>
      <c r="C471" s="3" t="s">
        <v>153</v>
      </c>
      <c r="D471" s="29">
        <v>2</v>
      </c>
      <c r="E471" s="10" t="s">
        <v>84</v>
      </c>
      <c r="F471" s="4">
        <f>SUM('[1]Параметр себист изделия и сырья'!AJ135)</f>
        <v>951.8539999999999</v>
      </c>
      <c r="G471" s="37">
        <f t="shared" si="29"/>
        <v>976.8539999999999</v>
      </c>
      <c r="H471" s="37">
        <f t="shared" si="30"/>
        <v>946.8539999999999</v>
      </c>
    </row>
    <row r="472" spans="2:8" ht="12.75">
      <c r="B472" t="s">
        <v>140</v>
      </c>
      <c r="C472" s="3" t="s">
        <v>154</v>
      </c>
      <c r="D472" s="29" t="s">
        <v>23</v>
      </c>
      <c r="E472" s="10" t="s">
        <v>84</v>
      </c>
      <c r="F472" s="4">
        <f>SUM('[1]Параметр себист изделия и сырья'!AJ136)</f>
        <v>1285.8000000000002</v>
      </c>
      <c r="G472" s="37">
        <f t="shared" si="29"/>
        <v>1310.8000000000002</v>
      </c>
      <c r="H472" s="37">
        <f t="shared" si="30"/>
        <v>1280.8000000000002</v>
      </c>
    </row>
    <row r="473" spans="2:8" ht="12.75">
      <c r="B473" t="s">
        <v>140</v>
      </c>
      <c r="C473" s="3" t="s">
        <v>161</v>
      </c>
      <c r="D473" s="29" t="s">
        <v>34</v>
      </c>
      <c r="E473" s="10" t="s">
        <v>84</v>
      </c>
      <c r="F473" s="4">
        <f>SUM('[1]Параметр себист изделия и сырья'!AJ137)</f>
        <v>0</v>
      </c>
      <c r="G473" s="37">
        <f t="shared" si="29"/>
        <v>25</v>
      </c>
      <c r="H473" s="37">
        <f t="shared" si="30"/>
        <v>-5</v>
      </c>
    </row>
    <row r="474" spans="2:8" ht="12.75">
      <c r="B474" s="9" t="s">
        <v>83</v>
      </c>
      <c r="C474" s="3" t="s">
        <v>164</v>
      </c>
      <c r="D474" s="29">
        <v>1.5</v>
      </c>
      <c r="E474" s="10" t="s">
        <v>85</v>
      </c>
      <c r="F474" s="4">
        <f>SUM('[1]Параметр себист изделия и сырья'!AJ138)</f>
        <v>335</v>
      </c>
      <c r="G474" s="37">
        <f t="shared" si="29"/>
        <v>360</v>
      </c>
      <c r="H474" s="37">
        <f t="shared" si="30"/>
        <v>330</v>
      </c>
    </row>
    <row r="475" spans="2:8" ht="12.75">
      <c r="B475" s="9" t="s">
        <v>83</v>
      </c>
      <c r="C475" s="3" t="s">
        <v>165</v>
      </c>
      <c r="D475" s="29">
        <v>2</v>
      </c>
      <c r="E475" s="10" t="s">
        <v>85</v>
      </c>
      <c r="F475" s="4">
        <f>SUM('[1]Параметр себист изделия и сырья'!AJ139)</f>
        <v>375.002</v>
      </c>
      <c r="G475" s="37">
        <f t="shared" si="29"/>
        <v>400.002</v>
      </c>
      <c r="H475" s="37">
        <f t="shared" si="30"/>
        <v>370.002</v>
      </c>
    </row>
    <row r="476" spans="2:8" ht="12.75">
      <c r="B476" s="9" t="s">
        <v>83</v>
      </c>
      <c r="C476" s="3" t="s">
        <v>166</v>
      </c>
      <c r="D476" s="29" t="s">
        <v>23</v>
      </c>
      <c r="E476" s="10" t="s">
        <v>85</v>
      </c>
      <c r="F476" s="4">
        <f>SUM('[1]Параметр себист изделия и сырья'!AJ140)</f>
        <v>510</v>
      </c>
      <c r="G476" s="37">
        <f t="shared" si="29"/>
        <v>535</v>
      </c>
      <c r="H476" s="37">
        <f t="shared" si="30"/>
        <v>505</v>
      </c>
    </row>
    <row r="477" spans="2:8" ht="12.75">
      <c r="B477" s="9" t="s">
        <v>83</v>
      </c>
      <c r="C477" s="3" t="s">
        <v>167</v>
      </c>
      <c r="D477" s="29" t="s">
        <v>34</v>
      </c>
      <c r="E477" s="10" t="s">
        <v>85</v>
      </c>
      <c r="F477" s="4">
        <f>SUM('[1]Параметр себист изделия и сырья'!AJ141)</f>
        <v>0</v>
      </c>
      <c r="G477" s="37">
        <f t="shared" si="29"/>
        <v>25</v>
      </c>
      <c r="H477" s="37">
        <f t="shared" si="30"/>
        <v>-5</v>
      </c>
    </row>
    <row r="478" spans="2:7" ht="15">
      <c r="B478" s="12" t="s">
        <v>89</v>
      </c>
      <c r="C478" s="23"/>
      <c r="D478" s="29"/>
      <c r="E478" s="10"/>
      <c r="F478" s="6"/>
      <c r="G478" s="37"/>
    </row>
    <row r="479" spans="2:8" ht="12.75">
      <c r="B479" t="s">
        <v>140</v>
      </c>
      <c r="C479" s="3" t="s">
        <v>153</v>
      </c>
      <c r="D479" s="29">
        <v>1.5</v>
      </c>
      <c r="E479" s="10" t="s">
        <v>90</v>
      </c>
      <c r="F479" s="4">
        <f>SUM('[1]Параметр себист изделия и сырья'!AJ153)</f>
        <v>914.9989999999999</v>
      </c>
      <c r="G479" s="37">
        <f t="shared" si="29"/>
        <v>939.9989999999999</v>
      </c>
      <c r="H479" s="37">
        <f t="shared" si="30"/>
        <v>909.9989999999999</v>
      </c>
    </row>
    <row r="480" spans="2:8" ht="12.75">
      <c r="B480" t="s">
        <v>140</v>
      </c>
      <c r="C480" s="3" t="s">
        <v>153</v>
      </c>
      <c r="D480" s="29">
        <v>2</v>
      </c>
      <c r="E480" s="10" t="s">
        <v>90</v>
      </c>
      <c r="F480" s="4">
        <f>SUM('[1]Параметр себист изделия и сырья'!AJ154)</f>
        <v>1125.004</v>
      </c>
      <c r="G480" s="37">
        <f t="shared" si="29"/>
        <v>1150.004</v>
      </c>
      <c r="H480" s="37">
        <f t="shared" si="30"/>
        <v>1120.004</v>
      </c>
    </row>
    <row r="481" spans="2:8" ht="12.75">
      <c r="B481" t="s">
        <v>140</v>
      </c>
      <c r="C481" s="3" t="s">
        <v>154</v>
      </c>
      <c r="D481" s="29" t="s">
        <v>23</v>
      </c>
      <c r="E481" s="10" t="s">
        <v>90</v>
      </c>
      <c r="F481" s="4">
        <f>SUM('[1]Параметр себист изделия и сырья'!AJ155)</f>
        <v>1534.9999999999998</v>
      </c>
      <c r="G481" s="37">
        <f t="shared" si="29"/>
        <v>1559.9999999999998</v>
      </c>
      <c r="H481" s="37">
        <f t="shared" si="30"/>
        <v>1529.9999999999998</v>
      </c>
    </row>
    <row r="482" spans="2:8" ht="12.75">
      <c r="B482" t="s">
        <v>140</v>
      </c>
      <c r="C482" s="3" t="s">
        <v>161</v>
      </c>
      <c r="D482" s="29" t="s">
        <v>34</v>
      </c>
      <c r="E482" s="10" t="s">
        <v>90</v>
      </c>
      <c r="F482" s="4">
        <f>SUM('[1]Параметр себист изделия и сырья'!AJ156)</f>
        <v>0</v>
      </c>
      <c r="G482" s="37">
        <f t="shared" si="29"/>
        <v>25</v>
      </c>
      <c r="H482" s="37">
        <f t="shared" si="30"/>
        <v>-5</v>
      </c>
    </row>
    <row r="483" spans="2:8" ht="12.75">
      <c r="B483" s="9" t="s">
        <v>83</v>
      </c>
      <c r="C483" s="3" t="s">
        <v>164</v>
      </c>
      <c r="D483" s="29">
        <v>1.5</v>
      </c>
      <c r="E483" s="10" t="s">
        <v>91</v>
      </c>
      <c r="F483" s="4">
        <f>SUM('[1]Параметр себист изделия и сырья'!AJ157)</f>
        <v>680</v>
      </c>
      <c r="G483" s="37">
        <f t="shared" si="29"/>
        <v>705</v>
      </c>
      <c r="H483" s="37">
        <f t="shared" si="30"/>
        <v>675</v>
      </c>
    </row>
    <row r="484" spans="2:8" ht="12.75">
      <c r="B484" s="9" t="s">
        <v>83</v>
      </c>
      <c r="C484" s="3" t="s">
        <v>165</v>
      </c>
      <c r="D484" s="29">
        <v>2</v>
      </c>
      <c r="E484" s="10" t="s">
        <v>91</v>
      </c>
      <c r="F484" s="4">
        <f>SUM('[1]Параметр себист изделия и сырья'!AJ158)</f>
        <v>780.002</v>
      </c>
      <c r="G484" s="37">
        <f t="shared" si="29"/>
        <v>805.002</v>
      </c>
      <c r="H484" s="37">
        <f t="shared" si="30"/>
        <v>775.002</v>
      </c>
    </row>
    <row r="485" spans="2:8" ht="12.75">
      <c r="B485" s="9" t="s">
        <v>83</v>
      </c>
      <c r="C485" s="3" t="s">
        <v>166</v>
      </c>
      <c r="D485" s="29" t="s">
        <v>23</v>
      </c>
      <c r="E485" s="10" t="s">
        <v>91</v>
      </c>
      <c r="F485" s="4">
        <f>SUM('[1]Параметр себист изделия и сырья'!AJ159)</f>
        <v>1070</v>
      </c>
      <c r="G485" s="37">
        <f t="shared" si="29"/>
        <v>1095</v>
      </c>
      <c r="H485" s="37">
        <f t="shared" si="30"/>
        <v>1065</v>
      </c>
    </row>
    <row r="486" spans="2:8" ht="12.75">
      <c r="B486" s="9" t="s">
        <v>83</v>
      </c>
      <c r="C486" s="3" t="s">
        <v>167</v>
      </c>
      <c r="D486" s="29" t="s">
        <v>34</v>
      </c>
      <c r="E486" s="10" t="s">
        <v>91</v>
      </c>
      <c r="F486" s="4">
        <f>SUM('[1]Параметр себист изделия и сырья'!AJ160)</f>
        <v>0</v>
      </c>
      <c r="G486" s="37">
        <f t="shared" si="29"/>
        <v>25</v>
      </c>
      <c r="H486" s="37">
        <f t="shared" si="30"/>
        <v>-5</v>
      </c>
    </row>
    <row r="487" spans="2:7" ht="15">
      <c r="B487" s="12" t="s">
        <v>263</v>
      </c>
      <c r="C487" s="23"/>
      <c r="G487" s="37"/>
    </row>
    <row r="488" spans="2:8" ht="12.75">
      <c r="B488" t="s">
        <v>249</v>
      </c>
      <c r="C488" s="3"/>
      <c r="D488" s="29">
        <v>1.5</v>
      </c>
      <c r="E488" s="3" t="s">
        <v>250</v>
      </c>
      <c r="F488" s="4">
        <v>370</v>
      </c>
      <c r="G488" s="37"/>
      <c r="H488" s="37">
        <f t="shared" si="30"/>
        <v>365</v>
      </c>
    </row>
    <row r="489" spans="2:8" ht="12.75">
      <c r="B489" t="s">
        <v>249</v>
      </c>
      <c r="C489" s="3"/>
      <c r="D489" s="29">
        <v>2</v>
      </c>
      <c r="E489" s="3" t="s">
        <v>250</v>
      </c>
      <c r="F489" s="4">
        <v>460</v>
      </c>
      <c r="G489" s="37"/>
      <c r="H489" s="37">
        <f t="shared" si="30"/>
        <v>455</v>
      </c>
    </row>
    <row r="490" spans="2:8" ht="12.75">
      <c r="B490" t="s">
        <v>249</v>
      </c>
      <c r="C490" s="3"/>
      <c r="D490" s="31" t="s">
        <v>23</v>
      </c>
      <c r="E490" s="3" t="s">
        <v>250</v>
      </c>
      <c r="F490" s="4">
        <v>560</v>
      </c>
      <c r="G490" s="37"/>
      <c r="H490" s="37">
        <f t="shared" si="30"/>
        <v>555</v>
      </c>
    </row>
    <row r="491" spans="2:7" ht="15">
      <c r="B491" s="12" t="s">
        <v>169</v>
      </c>
      <c r="C491" s="23"/>
      <c r="G491" s="37"/>
    </row>
    <row r="492" spans="1:8" ht="12.75">
      <c r="A492" s="16"/>
      <c r="B492" t="s">
        <v>235</v>
      </c>
      <c r="C492" s="3" t="s">
        <v>153</v>
      </c>
      <c r="D492" s="30">
        <v>1.5</v>
      </c>
      <c r="E492" s="3" t="s">
        <v>67</v>
      </c>
      <c r="F492" s="4">
        <f>SUM('[1]Параметр себист изделия и сырья'!AJ419)</f>
        <v>505</v>
      </c>
      <c r="G492" s="37">
        <f t="shared" si="29"/>
        <v>530</v>
      </c>
      <c r="H492" s="37">
        <f t="shared" si="30"/>
        <v>500</v>
      </c>
    </row>
    <row r="493" spans="1:8" ht="12.75">
      <c r="A493" s="16"/>
      <c r="B493" t="s">
        <v>235</v>
      </c>
      <c r="C493" s="3" t="s">
        <v>154</v>
      </c>
      <c r="D493" s="30">
        <v>2</v>
      </c>
      <c r="E493" s="3" t="s">
        <v>67</v>
      </c>
      <c r="F493" s="4">
        <f>SUM('[1]Параметр себист изделия и сырья'!AJ420)</f>
        <v>604.998</v>
      </c>
      <c r="G493" s="37">
        <f t="shared" si="29"/>
        <v>629.998</v>
      </c>
      <c r="H493" s="37">
        <f t="shared" si="30"/>
        <v>599.998</v>
      </c>
    </row>
    <row r="494" spans="1:8" ht="12.75">
      <c r="A494" s="16"/>
      <c r="B494" t="s">
        <v>236</v>
      </c>
      <c r="C494" s="3" t="s">
        <v>153</v>
      </c>
      <c r="D494" s="30">
        <v>1.5</v>
      </c>
      <c r="E494" s="3" t="s">
        <v>67</v>
      </c>
      <c r="F494" s="4">
        <f>SUM('[1]Параметр себист изделия и сырья'!AJ415)</f>
        <v>605</v>
      </c>
      <c r="G494" s="37">
        <f t="shared" si="29"/>
        <v>630</v>
      </c>
      <c r="H494" s="37">
        <f t="shared" si="30"/>
        <v>600</v>
      </c>
    </row>
    <row r="495" spans="1:8" ht="12.75">
      <c r="A495" s="16"/>
      <c r="B495" t="s">
        <v>236</v>
      </c>
      <c r="C495" s="3" t="s">
        <v>154</v>
      </c>
      <c r="D495" s="30">
        <v>2</v>
      </c>
      <c r="E495" s="3" t="s">
        <v>67</v>
      </c>
      <c r="F495" s="4">
        <f>SUM('[1]Параметр себист изделия и сырья'!AJ416)</f>
        <v>704.998</v>
      </c>
      <c r="G495" s="37">
        <f t="shared" si="29"/>
        <v>729.998</v>
      </c>
      <c r="H495" s="37">
        <f t="shared" si="30"/>
        <v>699.998</v>
      </c>
    </row>
    <row r="496" spans="1:8" ht="12.75">
      <c r="A496" s="16"/>
      <c r="B496" t="s">
        <v>237</v>
      </c>
      <c r="C496" s="3" t="s">
        <v>153</v>
      </c>
      <c r="D496" s="30">
        <v>1.5</v>
      </c>
      <c r="E496" s="3" t="s">
        <v>67</v>
      </c>
      <c r="F496" s="4">
        <f>SUM('[1]Параметр себист изделия и сырья'!AJ388)</f>
        <v>445</v>
      </c>
      <c r="G496" s="37">
        <f t="shared" si="29"/>
        <v>470</v>
      </c>
      <c r="H496" s="37">
        <f t="shared" si="30"/>
        <v>440</v>
      </c>
    </row>
    <row r="497" spans="1:8" ht="12.75">
      <c r="A497" s="16"/>
      <c r="B497" t="s">
        <v>237</v>
      </c>
      <c r="C497" s="3" t="s">
        <v>154</v>
      </c>
      <c r="D497" s="30">
        <v>2</v>
      </c>
      <c r="E497" s="3" t="s">
        <v>67</v>
      </c>
      <c r="F497" s="4">
        <f>SUM('[1]Параметр себист изделия и сырья'!AJ389)</f>
        <v>494.99800000000005</v>
      </c>
      <c r="G497" s="37">
        <f t="shared" si="29"/>
        <v>519.998</v>
      </c>
      <c r="H497" s="37">
        <f t="shared" si="30"/>
        <v>489.99800000000005</v>
      </c>
    </row>
    <row r="498" spans="1:8" ht="12.75">
      <c r="A498" s="16"/>
      <c r="B498" t="s">
        <v>237</v>
      </c>
      <c r="C498" s="3" t="s">
        <v>154</v>
      </c>
      <c r="D498" s="30" t="s">
        <v>25</v>
      </c>
      <c r="E498" s="3" t="s">
        <v>67</v>
      </c>
      <c r="F498" s="4">
        <f>SUM('[1]Параметр себист изделия и сырья'!AJ390)</f>
        <v>590.0018</v>
      </c>
      <c r="G498" s="37">
        <f t="shared" si="29"/>
        <v>615.0018</v>
      </c>
      <c r="H498" s="37">
        <f t="shared" si="30"/>
        <v>585.0018</v>
      </c>
    </row>
    <row r="499" spans="1:8" ht="12.75">
      <c r="A499" s="16"/>
      <c r="B499" t="s">
        <v>237</v>
      </c>
      <c r="C499" s="3" t="s">
        <v>155</v>
      </c>
      <c r="D499" s="30" t="s">
        <v>23</v>
      </c>
      <c r="E499" s="3" t="s">
        <v>67</v>
      </c>
      <c r="F499" s="4">
        <f>SUM('[1]Параметр себист изделия и сырья'!AJ391)</f>
        <v>674.9975000000001</v>
      </c>
      <c r="G499" s="37">
        <f t="shared" si="29"/>
        <v>699.9975000000001</v>
      </c>
      <c r="H499" s="37">
        <f t="shared" si="30"/>
        <v>669.9975000000001</v>
      </c>
    </row>
    <row r="500" spans="1:8" ht="12.75">
      <c r="A500" s="16"/>
      <c r="B500" t="s">
        <v>237</v>
      </c>
      <c r="C500" s="3" t="s">
        <v>153</v>
      </c>
      <c r="D500" s="30">
        <v>1.5</v>
      </c>
      <c r="E500" s="17" t="s">
        <v>36</v>
      </c>
      <c r="F500" s="4">
        <f>SUM('[1]Параметр себист изделия и сырья'!AJ193)</f>
        <v>540</v>
      </c>
      <c r="G500" s="37">
        <f t="shared" si="29"/>
        <v>565</v>
      </c>
      <c r="H500" s="37">
        <f t="shared" si="30"/>
        <v>535</v>
      </c>
    </row>
    <row r="501" spans="1:8" ht="12.75">
      <c r="A501" s="16"/>
      <c r="B501" t="s">
        <v>237</v>
      </c>
      <c r="C501" s="3" t="s">
        <v>154</v>
      </c>
      <c r="D501" s="30">
        <v>2</v>
      </c>
      <c r="E501" s="17" t="s">
        <v>36</v>
      </c>
      <c r="F501" s="4">
        <f>SUM('[1]Параметр себист изделия и сырья'!AJ194)</f>
        <v>609.998</v>
      </c>
      <c r="G501" s="37">
        <f t="shared" si="29"/>
        <v>634.998</v>
      </c>
      <c r="H501" s="37">
        <f t="shared" si="30"/>
        <v>604.998</v>
      </c>
    </row>
    <row r="502" spans="1:8" ht="12.75">
      <c r="A502" s="16"/>
      <c r="B502" t="s">
        <v>237</v>
      </c>
      <c r="C502" s="3" t="s">
        <v>154</v>
      </c>
      <c r="D502" s="30" t="s">
        <v>25</v>
      </c>
      <c r="E502" s="17" t="s">
        <v>36</v>
      </c>
      <c r="F502" s="4">
        <f>SUM('[1]Параметр себист изделия и сырья'!AJ195)</f>
        <v>720.0018</v>
      </c>
      <c r="G502" s="37">
        <f t="shared" si="29"/>
        <v>745.0018</v>
      </c>
      <c r="H502" s="37">
        <f t="shared" si="30"/>
        <v>715.0018</v>
      </c>
    </row>
    <row r="503" spans="1:8" ht="12.75">
      <c r="A503" s="16"/>
      <c r="B503" t="s">
        <v>237</v>
      </c>
      <c r="C503" s="3" t="s">
        <v>155</v>
      </c>
      <c r="D503" s="30" t="s">
        <v>23</v>
      </c>
      <c r="E503" s="17" t="s">
        <v>36</v>
      </c>
      <c r="F503" s="4">
        <f>SUM('[1]Параметр себист изделия и сырья'!AJ196)</f>
        <v>829.9975000000001</v>
      </c>
      <c r="G503" s="37">
        <f t="shared" si="29"/>
        <v>854.9975000000001</v>
      </c>
      <c r="H503" s="37">
        <f t="shared" si="30"/>
        <v>824.9975000000001</v>
      </c>
    </row>
    <row r="504" spans="1:8" ht="12.75">
      <c r="A504" s="16"/>
      <c r="B504" t="s">
        <v>235</v>
      </c>
      <c r="C504" s="3" t="s">
        <v>153</v>
      </c>
      <c r="D504" s="30">
        <v>1.5</v>
      </c>
      <c r="E504" s="3" t="s">
        <v>88</v>
      </c>
      <c r="F504" s="4">
        <f>SUM('[1]Параметр себист изделия и сырья'!AJ427)</f>
        <v>700</v>
      </c>
      <c r="G504" s="37">
        <f t="shared" si="29"/>
        <v>725</v>
      </c>
      <c r="H504" s="37">
        <f t="shared" si="30"/>
        <v>695</v>
      </c>
    </row>
    <row r="505" spans="1:8" ht="12.75">
      <c r="A505" s="16"/>
      <c r="B505" t="s">
        <v>235</v>
      </c>
      <c r="C505" s="3" t="s">
        <v>154</v>
      </c>
      <c r="D505" s="30">
        <v>2</v>
      </c>
      <c r="E505" s="3" t="s">
        <v>88</v>
      </c>
      <c r="F505" s="4">
        <f>SUM('[1]Параметр себист изделия и сырья'!AJ428)</f>
        <v>804.998</v>
      </c>
      <c r="G505" s="37">
        <f t="shared" si="29"/>
        <v>829.998</v>
      </c>
      <c r="H505" s="37">
        <f t="shared" si="30"/>
        <v>799.998</v>
      </c>
    </row>
    <row r="506" spans="1:8" ht="12.75">
      <c r="A506" s="16"/>
      <c r="B506" t="s">
        <v>236</v>
      </c>
      <c r="C506" s="3" t="s">
        <v>153</v>
      </c>
      <c r="D506" s="30">
        <v>1.5</v>
      </c>
      <c r="E506" s="3" t="s">
        <v>88</v>
      </c>
      <c r="F506" s="4">
        <f>SUM('[1]Параметр себист изделия и сырья'!AJ423)</f>
        <v>749.9999999999999</v>
      </c>
      <c r="G506" s="37">
        <f t="shared" si="29"/>
        <v>774.9999999999999</v>
      </c>
      <c r="H506" s="37">
        <f t="shared" si="30"/>
        <v>744.9999999999999</v>
      </c>
    </row>
    <row r="507" spans="1:8" ht="12.75">
      <c r="A507" s="16"/>
      <c r="B507" t="s">
        <v>236</v>
      </c>
      <c r="C507" s="3" t="s">
        <v>154</v>
      </c>
      <c r="D507" s="30">
        <v>2</v>
      </c>
      <c r="E507" s="3" t="s">
        <v>88</v>
      </c>
      <c r="F507" s="4">
        <f>SUM('[1]Параметр себист изделия и сырья'!AJ424)</f>
        <v>854.998</v>
      </c>
      <c r="G507" s="37">
        <f t="shared" si="29"/>
        <v>879.998</v>
      </c>
      <c r="H507" s="37">
        <f t="shared" si="30"/>
        <v>849.998</v>
      </c>
    </row>
    <row r="508" spans="1:8" ht="12.75">
      <c r="A508" s="16"/>
      <c r="B508" t="s">
        <v>237</v>
      </c>
      <c r="C508" s="3" t="s">
        <v>153</v>
      </c>
      <c r="D508" s="30">
        <v>1.5</v>
      </c>
      <c r="E508" s="3" t="s">
        <v>88</v>
      </c>
      <c r="F508" s="4">
        <f>SUM('[1]Параметр себист изделия и сырья'!AJ197)</f>
        <v>650</v>
      </c>
      <c r="G508" s="37">
        <f t="shared" si="29"/>
        <v>675</v>
      </c>
      <c r="H508" s="37">
        <f t="shared" si="30"/>
        <v>645</v>
      </c>
    </row>
    <row r="509" spans="1:8" ht="12.75">
      <c r="A509" s="16"/>
      <c r="B509" t="s">
        <v>237</v>
      </c>
      <c r="C509" s="3" t="s">
        <v>154</v>
      </c>
      <c r="D509" s="30">
        <v>2</v>
      </c>
      <c r="E509" s="3" t="s">
        <v>88</v>
      </c>
      <c r="F509" s="4">
        <f>SUM('[1]Параметр себист изделия и сырья'!AJ198)</f>
        <v>740.0000000000001</v>
      </c>
      <c r="G509" s="37">
        <f t="shared" si="29"/>
        <v>765.0000000000001</v>
      </c>
      <c r="H509" s="37">
        <f t="shared" si="30"/>
        <v>735.0000000000001</v>
      </c>
    </row>
    <row r="510" spans="1:8" ht="12.75">
      <c r="A510" s="16"/>
      <c r="B510" t="s">
        <v>237</v>
      </c>
      <c r="C510" s="3" t="s">
        <v>154</v>
      </c>
      <c r="D510" s="31" t="s">
        <v>25</v>
      </c>
      <c r="E510" s="3" t="s">
        <v>88</v>
      </c>
      <c r="F510" s="4">
        <f>SUM('[1]Параметр себист изделия и сырья'!AJ199)</f>
        <v>900.0040000000001</v>
      </c>
      <c r="G510" s="37">
        <f t="shared" si="29"/>
        <v>925.0040000000001</v>
      </c>
      <c r="H510" s="37">
        <f t="shared" si="30"/>
        <v>895.0040000000001</v>
      </c>
    </row>
    <row r="511" spans="1:8" ht="12.75">
      <c r="A511" s="16"/>
      <c r="B511" t="s">
        <v>237</v>
      </c>
      <c r="C511" s="3" t="s">
        <v>155</v>
      </c>
      <c r="D511" s="30" t="s">
        <v>23</v>
      </c>
      <c r="E511" s="3" t="s">
        <v>88</v>
      </c>
      <c r="F511" s="4">
        <f>SUM('[1]Параметр себист изделия и сырья'!AJ200)</f>
        <v>1009.995</v>
      </c>
      <c r="G511" s="37">
        <f t="shared" si="29"/>
        <v>1034.995</v>
      </c>
      <c r="H511" s="37">
        <f t="shared" si="30"/>
        <v>1004.995</v>
      </c>
    </row>
    <row r="512" spans="1:8" ht="0.75" customHeight="1">
      <c r="A512" s="16"/>
      <c r="B512" t="s">
        <v>237</v>
      </c>
      <c r="C512" s="3" t="s">
        <v>153</v>
      </c>
      <c r="D512" s="30">
        <v>1.5</v>
      </c>
      <c r="E512" s="17" t="s">
        <v>104</v>
      </c>
      <c r="F512" s="4">
        <f>SUM('[1]Параметр себист изделия и сырья'!AJ201)</f>
        <v>560</v>
      </c>
      <c r="G512" s="37">
        <f>F512+15</f>
        <v>575</v>
      </c>
      <c r="H512" s="37">
        <f t="shared" si="30"/>
        <v>555</v>
      </c>
    </row>
    <row r="513" spans="1:8" ht="12.75" hidden="1">
      <c r="A513" s="16"/>
      <c r="B513" s="16" t="s">
        <v>103</v>
      </c>
      <c r="C513" s="3" t="s">
        <v>154</v>
      </c>
      <c r="D513" s="30">
        <v>2</v>
      </c>
      <c r="E513" s="17" t="s">
        <v>104</v>
      </c>
      <c r="F513" s="4">
        <f>SUM('[1]Параметр себист изделия и сырья'!AJ202)</f>
        <v>630</v>
      </c>
      <c r="G513" s="37">
        <f>F513+15</f>
        <v>645</v>
      </c>
      <c r="H513" s="37">
        <f t="shared" si="30"/>
        <v>625</v>
      </c>
    </row>
    <row r="514" spans="1:8" ht="12.75" hidden="1">
      <c r="A514" s="16"/>
      <c r="B514" s="16" t="s">
        <v>103</v>
      </c>
      <c r="C514" s="3" t="s">
        <v>154</v>
      </c>
      <c r="D514" s="30" t="s">
        <v>25</v>
      </c>
      <c r="E514" s="17" t="s">
        <v>104</v>
      </c>
      <c r="F514" s="4">
        <f>SUM('[1]Параметр себист изделия и сырья'!AJ203)</f>
        <v>760.004</v>
      </c>
      <c r="G514" s="37">
        <f>F514+15</f>
        <v>775.004</v>
      </c>
      <c r="H514" s="37">
        <f t="shared" si="30"/>
        <v>755.004</v>
      </c>
    </row>
    <row r="515" spans="1:8" ht="12.75" hidden="1">
      <c r="A515" s="16"/>
      <c r="B515" s="16" t="s">
        <v>103</v>
      </c>
      <c r="C515" s="3" t="s">
        <v>155</v>
      </c>
      <c r="D515" s="30" t="s">
        <v>23</v>
      </c>
      <c r="E515" s="17" t="s">
        <v>104</v>
      </c>
      <c r="F515" s="4">
        <f>SUM('[1]Параметр себист изделия и сырья'!AJ204)</f>
        <v>879.9950000000001</v>
      </c>
      <c r="G515" s="37">
        <f>F515+15</f>
        <v>894.9950000000001</v>
      </c>
      <c r="H515" s="37">
        <f t="shared" si="30"/>
        <v>874.9950000000001</v>
      </c>
    </row>
    <row r="516" spans="1:8" ht="12.75">
      <c r="A516" s="16"/>
      <c r="B516" s="16" t="s">
        <v>105</v>
      </c>
      <c r="C516" s="3" t="s">
        <v>149</v>
      </c>
      <c r="D516" s="30" t="s">
        <v>2</v>
      </c>
      <c r="E516" s="17" t="s">
        <v>67</v>
      </c>
      <c r="F516" s="4">
        <f>SUM('[1]Параметр себист изделия и сырья'!AJ205)</f>
        <v>219.997</v>
      </c>
      <c r="G516" s="37">
        <f aca="true" t="shared" si="31" ref="G516:G526">F516+25</f>
        <v>244.997</v>
      </c>
      <c r="H516" s="37">
        <f t="shared" si="30"/>
        <v>214.997</v>
      </c>
    </row>
    <row r="517" spans="1:8" ht="12.75">
      <c r="A517" s="16"/>
      <c r="B517" t="s">
        <v>351</v>
      </c>
      <c r="C517" s="3" t="s">
        <v>149</v>
      </c>
      <c r="D517" s="30" t="s">
        <v>2</v>
      </c>
      <c r="E517" s="17" t="s">
        <v>36</v>
      </c>
      <c r="F517" s="4">
        <f>SUM('[1]Параметр себист изделия и сырья'!AJ206)</f>
        <v>279.997</v>
      </c>
      <c r="G517" s="37">
        <f t="shared" si="31"/>
        <v>304.997</v>
      </c>
      <c r="H517" s="37">
        <f t="shared" si="30"/>
        <v>274.997</v>
      </c>
    </row>
    <row r="518" spans="1:8" ht="12.75">
      <c r="A518" s="16"/>
      <c r="B518" s="16" t="s">
        <v>105</v>
      </c>
      <c r="C518" s="3" t="s">
        <v>149</v>
      </c>
      <c r="D518" s="30" t="s">
        <v>2</v>
      </c>
      <c r="E518" s="17" t="s">
        <v>88</v>
      </c>
      <c r="F518" s="4">
        <f>SUM('[1]Параметр себист изделия и сырья'!AJ207)</f>
        <v>280</v>
      </c>
      <c r="G518" s="37">
        <f t="shared" si="31"/>
        <v>305</v>
      </c>
      <c r="H518" s="37">
        <f t="shared" si="30"/>
        <v>275</v>
      </c>
    </row>
    <row r="519" spans="1:8" ht="12.75">
      <c r="A519" s="16"/>
      <c r="B519" t="s">
        <v>331</v>
      </c>
      <c r="C519" s="3" t="s">
        <v>149</v>
      </c>
      <c r="D519" s="30" t="s">
        <v>2</v>
      </c>
      <c r="E519" s="17" t="s">
        <v>104</v>
      </c>
      <c r="F519" s="4">
        <f>SUM('[1]Параметр себист изделия и сырья'!AJ208)</f>
        <v>280</v>
      </c>
      <c r="G519" s="37">
        <f t="shared" si="31"/>
        <v>305</v>
      </c>
      <c r="H519" s="37">
        <f t="shared" si="30"/>
        <v>275</v>
      </c>
    </row>
    <row r="520" spans="1:8" ht="12.75">
      <c r="A520" s="16"/>
      <c r="B520" s="16" t="s">
        <v>105</v>
      </c>
      <c r="C520" s="3" t="s">
        <v>151</v>
      </c>
      <c r="D520" s="30" t="s">
        <v>11</v>
      </c>
      <c r="E520" s="17" t="s">
        <v>67</v>
      </c>
      <c r="F520" s="4">
        <f>SUM('[1]Параметр себист изделия и сырья'!AJ209)</f>
        <v>195.0035</v>
      </c>
      <c r="G520" s="37">
        <f t="shared" si="31"/>
        <v>220.0035</v>
      </c>
      <c r="H520" s="37">
        <f t="shared" si="30"/>
        <v>190.0035</v>
      </c>
    </row>
    <row r="521" spans="1:8" ht="12.75">
      <c r="A521" s="16"/>
      <c r="B521" s="16" t="s">
        <v>105</v>
      </c>
      <c r="C521" s="3" t="s">
        <v>151</v>
      </c>
      <c r="D521" s="30" t="s">
        <v>11</v>
      </c>
      <c r="E521" s="17" t="s">
        <v>36</v>
      </c>
      <c r="F521" s="4">
        <f>SUM('[1]Параметр себист изделия и сырья'!AJ210)</f>
        <v>215.00350000000003</v>
      </c>
      <c r="G521" s="37">
        <f t="shared" si="31"/>
        <v>240.00350000000003</v>
      </c>
      <c r="H521" s="37">
        <f t="shared" si="30"/>
        <v>210.00350000000003</v>
      </c>
    </row>
    <row r="522" spans="1:8" ht="12.75">
      <c r="A522" s="16"/>
      <c r="B522" s="16" t="s">
        <v>105</v>
      </c>
      <c r="C522" s="3" t="s">
        <v>151</v>
      </c>
      <c r="D522" s="30" t="s">
        <v>11</v>
      </c>
      <c r="E522" s="17" t="s">
        <v>88</v>
      </c>
      <c r="F522" s="4">
        <f>SUM('[1]Параметр себист изделия и сырья'!AJ211)</f>
        <v>254.995</v>
      </c>
      <c r="G522" s="37">
        <f t="shared" si="31"/>
        <v>279.995</v>
      </c>
      <c r="H522" s="37">
        <f t="shared" si="30"/>
        <v>249.995</v>
      </c>
    </row>
    <row r="523" spans="1:8" ht="12.75" hidden="1">
      <c r="A523" s="16"/>
      <c r="B523" s="16" t="s">
        <v>105</v>
      </c>
      <c r="C523" s="3" t="s">
        <v>151</v>
      </c>
      <c r="D523" s="30" t="s">
        <v>11</v>
      </c>
      <c r="E523" s="17" t="s">
        <v>104</v>
      </c>
      <c r="F523" s="4">
        <f>SUM('[1]Параметр себист изделия и сырья'!AJ212)</f>
        <v>234.995</v>
      </c>
      <c r="G523" s="37">
        <f t="shared" si="31"/>
        <v>259.995</v>
      </c>
      <c r="H523" s="37">
        <f t="shared" si="30"/>
        <v>229.995</v>
      </c>
    </row>
    <row r="524" spans="1:8" ht="12.75">
      <c r="A524" s="16"/>
      <c r="B524" s="16" t="s">
        <v>105</v>
      </c>
      <c r="C524" s="3" t="s">
        <v>150</v>
      </c>
      <c r="D524" s="30" t="s">
        <v>12</v>
      </c>
      <c r="E524" s="17" t="s">
        <v>67</v>
      </c>
      <c r="F524" s="4">
        <f>SUM('[1]Параметр себист изделия и сырья'!AJ213)</f>
        <v>194.9985</v>
      </c>
      <c r="G524" s="37">
        <f t="shared" si="31"/>
        <v>219.9985</v>
      </c>
      <c r="H524" s="37">
        <f t="shared" si="30"/>
        <v>189.9985</v>
      </c>
    </row>
    <row r="525" spans="1:8" ht="12.75">
      <c r="A525" s="16"/>
      <c r="B525" s="16" t="s">
        <v>105</v>
      </c>
      <c r="C525" s="3" t="s">
        <v>150</v>
      </c>
      <c r="D525" s="30" t="s">
        <v>12</v>
      </c>
      <c r="E525" s="17" t="s">
        <v>36</v>
      </c>
      <c r="F525" s="4">
        <f>SUM('[1]Параметр себист изделия и сырья'!AJ214)</f>
        <v>270.0035</v>
      </c>
      <c r="G525" s="37">
        <f t="shared" si="31"/>
        <v>295.0035</v>
      </c>
      <c r="H525" s="37">
        <f t="shared" si="30"/>
        <v>265.0035</v>
      </c>
    </row>
    <row r="526" spans="1:8" ht="12.75">
      <c r="A526" s="16"/>
      <c r="B526" s="16" t="s">
        <v>105</v>
      </c>
      <c r="C526" s="3" t="s">
        <v>150</v>
      </c>
      <c r="D526" s="30" t="s">
        <v>12</v>
      </c>
      <c r="E526" s="17" t="s">
        <v>88</v>
      </c>
      <c r="F526" s="4">
        <f>SUM('[1]Параметр себист изделия и сырья'!AJ215)</f>
        <v>254.995</v>
      </c>
      <c r="G526" s="37">
        <f t="shared" si="31"/>
        <v>279.995</v>
      </c>
      <c r="H526" s="37">
        <f t="shared" si="30"/>
        <v>249.995</v>
      </c>
    </row>
    <row r="527" spans="1:8" ht="12.75">
      <c r="A527" s="16"/>
      <c r="B527" t="s">
        <v>331</v>
      </c>
      <c r="C527" s="3" t="s">
        <v>150</v>
      </c>
      <c r="D527" s="30" t="s">
        <v>12</v>
      </c>
      <c r="E527" s="17" t="s">
        <v>104</v>
      </c>
      <c r="F527" s="4">
        <f>SUM('[1]Параметр себист изделия и сырья'!AJ216)</f>
        <v>269.995</v>
      </c>
      <c r="G527" s="37">
        <f>F527-0</f>
        <v>269.995</v>
      </c>
      <c r="H527" s="37">
        <f t="shared" si="30"/>
        <v>264.995</v>
      </c>
    </row>
    <row r="528" spans="2:7" ht="15">
      <c r="B528" s="12" t="s">
        <v>192</v>
      </c>
      <c r="C528" s="23"/>
      <c r="G528" s="37"/>
    </row>
    <row r="529" spans="1:8" ht="12.75">
      <c r="A529" s="16"/>
      <c r="B529" s="16" t="s">
        <v>193</v>
      </c>
      <c r="C529" s="3" t="s">
        <v>145</v>
      </c>
      <c r="D529" s="31" t="s">
        <v>2</v>
      </c>
      <c r="E529" s="3" t="s">
        <v>194</v>
      </c>
      <c r="F529" s="4">
        <f>SUM('[1]Параметр себист изделия и сырья'!AJ448)</f>
        <v>190</v>
      </c>
      <c r="G529" s="37">
        <f aca="true" t="shared" si="32" ref="G529:G600">F529+25</f>
        <v>215</v>
      </c>
      <c r="H529" s="37">
        <f aca="true" t="shared" si="33" ref="H529:H600">F529-5</f>
        <v>185</v>
      </c>
    </row>
    <row r="530" spans="1:8" ht="12.75">
      <c r="A530" s="16"/>
      <c r="B530" s="16" t="s">
        <v>193</v>
      </c>
      <c r="C530" s="3" t="s">
        <v>145</v>
      </c>
      <c r="D530" s="31" t="s">
        <v>12</v>
      </c>
      <c r="E530" s="3" t="s">
        <v>194</v>
      </c>
      <c r="F530" s="4">
        <f>SUM('[1]Параметр себист изделия и сырья'!AJ449)</f>
        <v>175</v>
      </c>
      <c r="G530" s="37">
        <f t="shared" si="32"/>
        <v>200</v>
      </c>
      <c r="H530" s="37">
        <f t="shared" si="33"/>
        <v>170</v>
      </c>
    </row>
    <row r="531" spans="1:8" ht="12.75">
      <c r="A531" s="16"/>
      <c r="B531" s="16" t="s">
        <v>193</v>
      </c>
      <c r="C531" s="3" t="s">
        <v>145</v>
      </c>
      <c r="D531" s="31" t="s">
        <v>11</v>
      </c>
      <c r="E531" s="3" t="s">
        <v>194</v>
      </c>
      <c r="F531" s="4">
        <f>SUM('[1]Параметр себист изделия и сырья'!AJ450)</f>
        <v>175</v>
      </c>
      <c r="G531" s="37">
        <f t="shared" si="32"/>
        <v>200</v>
      </c>
      <c r="H531" s="37">
        <f t="shared" si="33"/>
        <v>170</v>
      </c>
    </row>
    <row r="532" spans="1:8" ht="12.75">
      <c r="A532" s="16"/>
      <c r="B532" t="s">
        <v>195</v>
      </c>
      <c r="C532" s="3" t="s">
        <v>196</v>
      </c>
      <c r="D532" s="31" t="s">
        <v>2</v>
      </c>
      <c r="E532" s="3" t="s">
        <v>194</v>
      </c>
      <c r="F532" s="4">
        <v>475</v>
      </c>
      <c r="G532" s="37">
        <f t="shared" si="32"/>
        <v>500</v>
      </c>
      <c r="H532" s="37">
        <f t="shared" si="33"/>
        <v>470</v>
      </c>
    </row>
    <row r="533" spans="1:8" ht="12.75">
      <c r="A533" s="16"/>
      <c r="B533" t="s">
        <v>195</v>
      </c>
      <c r="C533" s="3" t="s">
        <v>161</v>
      </c>
      <c r="D533" s="31" t="s">
        <v>12</v>
      </c>
      <c r="E533" s="3" t="s">
        <v>194</v>
      </c>
      <c r="F533" s="4">
        <v>435</v>
      </c>
      <c r="G533" s="37">
        <f t="shared" si="32"/>
        <v>460</v>
      </c>
      <c r="H533" s="37">
        <f t="shared" si="33"/>
        <v>430</v>
      </c>
    </row>
    <row r="534" spans="1:8" ht="12.75">
      <c r="A534" s="16"/>
      <c r="B534" t="s">
        <v>197</v>
      </c>
      <c r="C534" s="3" t="s">
        <v>196</v>
      </c>
      <c r="D534" s="31" t="s">
        <v>2</v>
      </c>
      <c r="E534" s="3" t="s">
        <v>194</v>
      </c>
      <c r="F534" s="4">
        <v>720</v>
      </c>
      <c r="G534" s="37">
        <f t="shared" si="32"/>
        <v>745</v>
      </c>
      <c r="H534" s="37">
        <f t="shared" si="33"/>
        <v>715</v>
      </c>
    </row>
    <row r="535" spans="1:8" ht="12.75">
      <c r="A535" s="16"/>
      <c r="B535" t="s">
        <v>197</v>
      </c>
      <c r="C535" s="3" t="s">
        <v>161</v>
      </c>
      <c r="D535" s="31" t="s">
        <v>12</v>
      </c>
      <c r="E535" s="3" t="s">
        <v>194</v>
      </c>
      <c r="F535" s="4">
        <v>680</v>
      </c>
      <c r="G535" s="37">
        <f t="shared" si="32"/>
        <v>705</v>
      </c>
      <c r="H535" s="37">
        <f t="shared" si="33"/>
        <v>675</v>
      </c>
    </row>
    <row r="536" spans="2:7" ht="15">
      <c r="B536" s="12" t="s">
        <v>115</v>
      </c>
      <c r="C536" s="23"/>
      <c r="G536" s="37"/>
    </row>
    <row r="537" spans="1:8" ht="12.75">
      <c r="A537" s="16"/>
      <c r="B537" t="s">
        <v>191</v>
      </c>
      <c r="C537" s="3" t="s">
        <v>153</v>
      </c>
      <c r="D537" s="30">
        <v>1.5</v>
      </c>
      <c r="E537" s="3" t="s">
        <v>177</v>
      </c>
      <c r="F537" s="4">
        <f>SUM('[1]Параметр себист изделия и сырья'!AJ432)</f>
        <v>230</v>
      </c>
      <c r="G537" s="37">
        <f t="shared" si="32"/>
        <v>255</v>
      </c>
      <c r="H537" s="37">
        <f t="shared" si="33"/>
        <v>225</v>
      </c>
    </row>
    <row r="538" spans="1:8" ht="12.75">
      <c r="A538" s="16"/>
      <c r="B538" t="s">
        <v>191</v>
      </c>
      <c r="C538" s="3" t="s">
        <v>154</v>
      </c>
      <c r="D538" s="30">
        <v>2</v>
      </c>
      <c r="E538" s="3" t="s">
        <v>177</v>
      </c>
      <c r="F538" s="4">
        <f>SUM('[1]Параметр себист изделия и сырья'!AJ433)</f>
        <v>260</v>
      </c>
      <c r="G538" s="37">
        <f t="shared" si="32"/>
        <v>285</v>
      </c>
      <c r="H538" s="37">
        <f t="shared" si="33"/>
        <v>255</v>
      </c>
    </row>
    <row r="539" spans="1:8" ht="12.75">
      <c r="A539" s="16"/>
      <c r="B539" t="s">
        <v>191</v>
      </c>
      <c r="C539" s="3" t="s">
        <v>154</v>
      </c>
      <c r="D539" s="30" t="s">
        <v>25</v>
      </c>
      <c r="E539" s="3" t="s">
        <v>177</v>
      </c>
      <c r="F539" s="4">
        <f>SUM('[1]Параметр себист изделия и сырья'!AJ434)</f>
        <v>394.996</v>
      </c>
      <c r="G539" s="37">
        <f t="shared" si="32"/>
        <v>419.996</v>
      </c>
      <c r="H539" s="37">
        <f t="shared" si="33"/>
        <v>389.996</v>
      </c>
    </row>
    <row r="540" spans="1:8" ht="12.75">
      <c r="A540" s="16"/>
      <c r="B540" t="s">
        <v>191</v>
      </c>
      <c r="C540" s="3" t="s">
        <v>155</v>
      </c>
      <c r="D540" s="30" t="s">
        <v>23</v>
      </c>
      <c r="E540" s="3" t="s">
        <v>177</v>
      </c>
      <c r="F540" s="4">
        <f>SUM('[1]Параметр себист изделия и сырья'!AJ435)</f>
        <v>430</v>
      </c>
      <c r="G540" s="37">
        <f t="shared" si="32"/>
        <v>455</v>
      </c>
      <c r="H540" s="37">
        <f t="shared" si="33"/>
        <v>425</v>
      </c>
    </row>
    <row r="541" spans="1:8" ht="12.75">
      <c r="A541" s="16"/>
      <c r="B541" t="s">
        <v>191</v>
      </c>
      <c r="C541" s="3" t="s">
        <v>153</v>
      </c>
      <c r="D541" s="30">
        <v>1.5</v>
      </c>
      <c r="E541" s="3" t="s">
        <v>104</v>
      </c>
      <c r="F541" s="4">
        <v>430</v>
      </c>
      <c r="G541" s="37">
        <f>F541+25</f>
        <v>455</v>
      </c>
      <c r="H541" s="37">
        <f>F541-5</f>
        <v>425</v>
      </c>
    </row>
    <row r="542" spans="1:8" ht="12.75">
      <c r="A542" s="16"/>
      <c r="B542" t="s">
        <v>191</v>
      </c>
      <c r="C542" s="3" t="s">
        <v>154</v>
      </c>
      <c r="D542" s="30">
        <v>2</v>
      </c>
      <c r="E542" s="3" t="s">
        <v>104</v>
      </c>
      <c r="F542" s="4">
        <v>460</v>
      </c>
      <c r="G542" s="37">
        <f>F542+25</f>
        <v>485</v>
      </c>
      <c r="H542" s="37">
        <f>F542-5</f>
        <v>455</v>
      </c>
    </row>
    <row r="543" spans="1:8" ht="12.75">
      <c r="A543" s="16"/>
      <c r="B543" t="s">
        <v>191</v>
      </c>
      <c r="C543" s="3" t="s">
        <v>154</v>
      </c>
      <c r="D543" s="30" t="s">
        <v>25</v>
      </c>
      <c r="E543" s="3" t="s">
        <v>104</v>
      </c>
      <c r="F543" s="4">
        <v>0</v>
      </c>
      <c r="G543" s="37">
        <f>F543+25</f>
        <v>25</v>
      </c>
      <c r="H543" s="37">
        <f>F543-5</f>
        <v>-5</v>
      </c>
    </row>
    <row r="544" spans="1:8" ht="12.75">
      <c r="A544" s="16"/>
      <c r="B544" t="s">
        <v>191</v>
      </c>
      <c r="C544" s="3" t="s">
        <v>155</v>
      </c>
      <c r="D544" s="30" t="s">
        <v>23</v>
      </c>
      <c r="E544" s="3" t="s">
        <v>104</v>
      </c>
      <c r="F544" s="4">
        <v>630</v>
      </c>
      <c r="G544" s="37">
        <f>F544+25</f>
        <v>655</v>
      </c>
      <c r="H544" s="37">
        <f>F544-5</f>
        <v>625</v>
      </c>
    </row>
    <row r="545" spans="1:8" ht="12.75">
      <c r="A545" s="16"/>
      <c r="B545"/>
      <c r="C545" s="3"/>
      <c r="D545" s="30"/>
      <c r="E545" s="3"/>
      <c r="F545" s="4"/>
      <c r="G545" s="37"/>
      <c r="H545" s="37"/>
    </row>
    <row r="546" spans="1:8" ht="12.75">
      <c r="A546" s="16"/>
      <c r="B546" t="s">
        <v>238</v>
      </c>
      <c r="C546" s="3" t="s">
        <v>153</v>
      </c>
      <c r="D546" s="30">
        <v>1.5</v>
      </c>
      <c r="E546" s="17" t="s">
        <v>36</v>
      </c>
      <c r="F546" s="4">
        <f>SUM('[1]Параметр себист изделия и сырья'!AJ258)</f>
        <v>630</v>
      </c>
      <c r="G546" s="37">
        <f t="shared" si="32"/>
        <v>655</v>
      </c>
      <c r="H546" s="37">
        <f t="shared" si="33"/>
        <v>625</v>
      </c>
    </row>
    <row r="547" spans="1:8" ht="12.75">
      <c r="A547" s="16"/>
      <c r="B547" t="s">
        <v>238</v>
      </c>
      <c r="C547" s="3" t="s">
        <v>154</v>
      </c>
      <c r="D547" s="30">
        <v>2</v>
      </c>
      <c r="E547" s="17" t="s">
        <v>36</v>
      </c>
      <c r="F547" s="4">
        <f>SUM('[1]Параметр себист изделия и сырья'!AJ259)</f>
        <v>689.998</v>
      </c>
      <c r="G547" s="37">
        <f t="shared" si="32"/>
        <v>714.998</v>
      </c>
      <c r="H547" s="37">
        <f t="shared" si="33"/>
        <v>684.998</v>
      </c>
    </row>
    <row r="548" spans="1:8" ht="12.75">
      <c r="A548" s="16"/>
      <c r="B548" t="s">
        <v>238</v>
      </c>
      <c r="C548" s="3" t="s">
        <v>154</v>
      </c>
      <c r="D548" s="30" t="s">
        <v>25</v>
      </c>
      <c r="E548" s="17" t="s">
        <v>36</v>
      </c>
      <c r="F548" s="4">
        <f>SUM('[1]Параметр себист изделия и сырья'!AJ260)</f>
        <v>750.0018</v>
      </c>
      <c r="G548" s="37">
        <f t="shared" si="32"/>
        <v>775.0018</v>
      </c>
      <c r="H548" s="37">
        <f t="shared" si="33"/>
        <v>745.0018</v>
      </c>
    </row>
    <row r="549" spans="1:8" ht="12.75">
      <c r="A549" s="16"/>
      <c r="B549" t="s">
        <v>238</v>
      </c>
      <c r="C549" s="3" t="s">
        <v>155</v>
      </c>
      <c r="D549" s="30" t="s">
        <v>23</v>
      </c>
      <c r="E549" s="17" t="s">
        <v>36</v>
      </c>
      <c r="F549" s="4">
        <f>SUM('[1]Параметр себист изделия и сырья'!AJ261)</f>
        <v>834.9975000000001</v>
      </c>
      <c r="G549" s="37">
        <f t="shared" si="32"/>
        <v>859.9975000000001</v>
      </c>
      <c r="H549" s="37">
        <f t="shared" si="33"/>
        <v>829.9975000000001</v>
      </c>
    </row>
    <row r="550" spans="1:8" ht="12.75">
      <c r="A550" s="16"/>
      <c r="B550" t="s">
        <v>239</v>
      </c>
      <c r="C550" s="3" t="s">
        <v>153</v>
      </c>
      <c r="D550" s="30">
        <v>1.5</v>
      </c>
      <c r="E550" s="3" t="s">
        <v>177</v>
      </c>
      <c r="F550" s="4">
        <f>SUM('[1]Параметр себист изделия и сырья'!AJ456)</f>
        <v>590</v>
      </c>
      <c r="G550" s="37">
        <f t="shared" si="32"/>
        <v>615</v>
      </c>
      <c r="H550" s="37">
        <f t="shared" si="33"/>
        <v>585</v>
      </c>
    </row>
    <row r="551" spans="1:8" ht="12.75">
      <c r="A551" s="16"/>
      <c r="B551" t="s">
        <v>239</v>
      </c>
      <c r="C551" s="3" t="s">
        <v>154</v>
      </c>
      <c r="D551" s="30">
        <v>2</v>
      </c>
      <c r="E551" s="3" t="s">
        <v>177</v>
      </c>
      <c r="F551" s="4">
        <f>SUM('[1]Параметр себист изделия и сырья'!AJ457)</f>
        <v>675</v>
      </c>
      <c r="G551" s="37">
        <f t="shared" si="32"/>
        <v>700</v>
      </c>
      <c r="H551" s="37">
        <f t="shared" si="33"/>
        <v>670</v>
      </c>
    </row>
    <row r="552" spans="1:8" ht="12.75">
      <c r="A552" s="16"/>
      <c r="B552" t="s">
        <v>239</v>
      </c>
      <c r="C552" s="3" t="s">
        <v>154</v>
      </c>
      <c r="D552" s="30" t="s">
        <v>25</v>
      </c>
      <c r="E552" s="3" t="s">
        <v>177</v>
      </c>
      <c r="F552" s="4">
        <f>SUM('[1]Параметр себист изделия и сырья'!AJ458)</f>
        <v>739.9960000000001</v>
      </c>
      <c r="G552" s="37">
        <f t="shared" si="32"/>
        <v>764.9960000000001</v>
      </c>
      <c r="H552" s="37">
        <f t="shared" si="33"/>
        <v>734.9960000000001</v>
      </c>
    </row>
    <row r="553" spans="1:8" ht="12.75">
      <c r="A553" s="16"/>
      <c r="B553" t="s">
        <v>239</v>
      </c>
      <c r="C553" s="3" t="s">
        <v>155</v>
      </c>
      <c r="D553" s="30" t="s">
        <v>23</v>
      </c>
      <c r="E553" s="3" t="s">
        <v>177</v>
      </c>
      <c r="F553" s="4">
        <f>SUM('[1]Параметр себист изделия и сырья'!AJ459)</f>
        <v>820</v>
      </c>
      <c r="G553" s="37">
        <f t="shared" si="32"/>
        <v>845</v>
      </c>
      <c r="H553" s="37">
        <f t="shared" si="33"/>
        <v>815</v>
      </c>
    </row>
    <row r="554" spans="1:8" ht="12.75">
      <c r="A554" s="16"/>
      <c r="B554" t="s">
        <v>239</v>
      </c>
      <c r="C554" s="3" t="s">
        <v>153</v>
      </c>
      <c r="D554" s="30">
        <v>1.5</v>
      </c>
      <c r="E554" s="3" t="s">
        <v>119</v>
      </c>
      <c r="F554" s="4">
        <f>SUM('[1]Параметр себист изделия и сырья'!AJ393)</f>
        <v>640</v>
      </c>
      <c r="G554" s="37">
        <f t="shared" si="32"/>
        <v>665</v>
      </c>
      <c r="H554" s="37">
        <f t="shared" si="33"/>
        <v>635</v>
      </c>
    </row>
    <row r="555" spans="1:8" ht="12.75">
      <c r="A555" s="16"/>
      <c r="B555" t="s">
        <v>239</v>
      </c>
      <c r="C555" s="3" t="s">
        <v>154</v>
      </c>
      <c r="D555" s="30">
        <v>2</v>
      </c>
      <c r="E555" s="3" t="s">
        <v>119</v>
      </c>
      <c r="F555" s="4">
        <f>SUM('[1]Параметр себист изделия и сырья'!AJ394)</f>
        <v>725.0000000000001</v>
      </c>
      <c r="G555" s="37">
        <f t="shared" si="32"/>
        <v>750.0000000000001</v>
      </c>
      <c r="H555" s="37">
        <f t="shared" si="33"/>
        <v>720.0000000000001</v>
      </c>
    </row>
    <row r="556" spans="1:8" ht="12.75">
      <c r="A556" s="16"/>
      <c r="B556" t="s">
        <v>239</v>
      </c>
      <c r="C556" s="3" t="s">
        <v>154</v>
      </c>
      <c r="D556" s="30" t="s">
        <v>25</v>
      </c>
      <c r="E556" s="3" t="s">
        <v>119</v>
      </c>
      <c r="F556" s="4">
        <f>SUM('[1]Параметр себист изделия и сырья'!AJ395)</f>
        <v>799.996</v>
      </c>
      <c r="G556" s="37">
        <f t="shared" si="32"/>
        <v>824.996</v>
      </c>
      <c r="H556" s="37">
        <f t="shared" si="33"/>
        <v>794.996</v>
      </c>
    </row>
    <row r="557" spans="1:8" ht="12.75">
      <c r="A557" s="16"/>
      <c r="B557" t="s">
        <v>239</v>
      </c>
      <c r="C557" s="3" t="s">
        <v>155</v>
      </c>
      <c r="D557" s="30" t="s">
        <v>23</v>
      </c>
      <c r="E557" s="3" t="s">
        <v>119</v>
      </c>
      <c r="F557" s="4">
        <f>SUM('[1]Параметр себист изделия и сырья'!AJ396)</f>
        <v>914.9999999999999</v>
      </c>
      <c r="G557" s="37">
        <f t="shared" si="32"/>
        <v>939.9999999999999</v>
      </c>
      <c r="H557" s="37">
        <f t="shared" si="33"/>
        <v>909.9999999999999</v>
      </c>
    </row>
    <row r="558" spans="1:8" ht="12.75">
      <c r="A558" s="16"/>
      <c r="B558" t="s">
        <v>239</v>
      </c>
      <c r="C558" s="3" t="s">
        <v>153</v>
      </c>
      <c r="D558" s="30">
        <v>1.5</v>
      </c>
      <c r="E558" s="3" t="s">
        <v>104</v>
      </c>
      <c r="F558" s="4">
        <f>SUM('[1]Параметр себист изделия и сырья'!AJ466)</f>
        <v>640</v>
      </c>
      <c r="G558" s="37">
        <f t="shared" si="32"/>
        <v>665</v>
      </c>
      <c r="H558" s="37">
        <f t="shared" si="33"/>
        <v>635</v>
      </c>
    </row>
    <row r="559" spans="1:8" ht="12.75">
      <c r="A559" s="16"/>
      <c r="B559" t="s">
        <v>239</v>
      </c>
      <c r="C559" s="3" t="s">
        <v>154</v>
      </c>
      <c r="D559" s="30">
        <v>2</v>
      </c>
      <c r="E559" s="3" t="s">
        <v>104</v>
      </c>
      <c r="F559" s="4">
        <f>SUM('[1]Параметр себист изделия и сырья'!AJ467)</f>
        <v>725</v>
      </c>
      <c r="G559" s="37">
        <f t="shared" si="32"/>
        <v>750</v>
      </c>
      <c r="H559" s="37">
        <f t="shared" si="33"/>
        <v>720</v>
      </c>
    </row>
    <row r="560" spans="1:8" ht="12.75">
      <c r="A560" s="16"/>
      <c r="B560" t="s">
        <v>239</v>
      </c>
      <c r="C560" s="3" t="s">
        <v>154</v>
      </c>
      <c r="D560" s="30" t="s">
        <v>25</v>
      </c>
      <c r="E560" s="3" t="s">
        <v>104</v>
      </c>
      <c r="F560" s="4">
        <f>SUM('[1]Параметр себист изделия и сырья'!AJ468)</f>
        <v>799.996</v>
      </c>
      <c r="G560" s="37">
        <f t="shared" si="32"/>
        <v>824.996</v>
      </c>
      <c r="H560" s="37">
        <f t="shared" si="33"/>
        <v>794.996</v>
      </c>
    </row>
    <row r="561" spans="1:8" ht="12.75">
      <c r="A561" s="16"/>
      <c r="B561" t="s">
        <v>239</v>
      </c>
      <c r="C561" s="3" t="s">
        <v>155</v>
      </c>
      <c r="D561" s="30" t="s">
        <v>23</v>
      </c>
      <c r="E561" s="3" t="s">
        <v>104</v>
      </c>
      <c r="F561" s="4">
        <f>SUM('[1]Параметр себист изделия и сырья'!AJ469)</f>
        <v>915</v>
      </c>
      <c r="G561" s="37">
        <f t="shared" si="32"/>
        <v>940</v>
      </c>
      <c r="H561" s="37">
        <f t="shared" si="33"/>
        <v>910</v>
      </c>
    </row>
    <row r="562" spans="1:8" ht="12.75">
      <c r="A562" s="16"/>
      <c r="B562" t="s">
        <v>238</v>
      </c>
      <c r="C562" s="3" t="s">
        <v>153</v>
      </c>
      <c r="D562" s="30">
        <v>1.5</v>
      </c>
      <c r="E562" s="17" t="s">
        <v>88</v>
      </c>
      <c r="F562" s="4">
        <f>SUM('[1]Параметр себист изделия и сырья'!AJ262)</f>
        <v>740</v>
      </c>
      <c r="G562" s="37">
        <f t="shared" si="32"/>
        <v>765</v>
      </c>
      <c r="H562" s="37">
        <f t="shared" si="33"/>
        <v>735</v>
      </c>
    </row>
    <row r="563" spans="1:8" ht="12.75">
      <c r="A563" s="16"/>
      <c r="B563" t="s">
        <v>238</v>
      </c>
      <c r="C563" s="3" t="s">
        <v>154</v>
      </c>
      <c r="D563" s="30">
        <v>2</v>
      </c>
      <c r="E563" s="17" t="s">
        <v>88</v>
      </c>
      <c r="F563" s="4">
        <f>SUM('[1]Параметр себист изделия и сырья'!AJ263)</f>
        <v>820</v>
      </c>
      <c r="G563" s="37">
        <f t="shared" si="32"/>
        <v>845</v>
      </c>
      <c r="H563" s="37">
        <f t="shared" si="33"/>
        <v>815</v>
      </c>
    </row>
    <row r="564" spans="1:8" ht="12.75">
      <c r="A564" s="16"/>
      <c r="B564" t="s">
        <v>238</v>
      </c>
      <c r="C564" s="3" t="s">
        <v>154</v>
      </c>
      <c r="D564" s="30" t="s">
        <v>25</v>
      </c>
      <c r="E564" s="17" t="s">
        <v>88</v>
      </c>
      <c r="F564" s="4">
        <f>SUM('[1]Параметр себист изделия и сырья'!AJ264)</f>
        <v>895.0040000000001</v>
      </c>
      <c r="G564" s="37">
        <f t="shared" si="32"/>
        <v>920.0040000000001</v>
      </c>
      <c r="H564" s="37">
        <f t="shared" si="33"/>
        <v>890.0040000000001</v>
      </c>
    </row>
    <row r="565" spans="1:8" ht="12.75">
      <c r="A565" s="16"/>
      <c r="B565" t="s">
        <v>238</v>
      </c>
      <c r="C565" s="3" t="s">
        <v>155</v>
      </c>
      <c r="D565" s="30" t="s">
        <v>23</v>
      </c>
      <c r="E565" s="17" t="s">
        <v>88</v>
      </c>
      <c r="F565" s="4">
        <f>SUM('[1]Параметр себист изделия и сырья'!AJ265)</f>
        <v>1014.995</v>
      </c>
      <c r="G565" s="37">
        <f t="shared" si="32"/>
        <v>1039.995</v>
      </c>
      <c r="H565" s="37">
        <f t="shared" si="33"/>
        <v>1009.995</v>
      </c>
    </row>
    <row r="566" spans="1:8" ht="0.75" customHeight="1">
      <c r="A566" s="16"/>
      <c r="B566" s="16" t="s">
        <v>116</v>
      </c>
      <c r="C566" s="3" t="s">
        <v>153</v>
      </c>
      <c r="D566" s="30">
        <v>1.5</v>
      </c>
      <c r="E566" s="17" t="s">
        <v>104</v>
      </c>
      <c r="F566" s="4">
        <f>SUM('[1]Параметр себист изделия и сырья'!AJ266)</f>
        <v>600</v>
      </c>
      <c r="G566" s="37">
        <f t="shared" si="32"/>
        <v>625</v>
      </c>
      <c r="H566" s="37">
        <f t="shared" si="33"/>
        <v>595</v>
      </c>
    </row>
    <row r="567" spans="1:8" ht="12.75" hidden="1">
      <c r="A567" s="16"/>
      <c r="B567" s="16" t="s">
        <v>116</v>
      </c>
      <c r="C567" s="3" t="s">
        <v>154</v>
      </c>
      <c r="D567" s="30">
        <v>2</v>
      </c>
      <c r="E567" s="17" t="s">
        <v>104</v>
      </c>
      <c r="F567" s="4">
        <f>SUM('[1]Параметр себист изделия и сырья'!AJ267)</f>
        <v>650</v>
      </c>
      <c r="G567" s="37">
        <f t="shared" si="32"/>
        <v>675</v>
      </c>
      <c r="H567" s="37">
        <f t="shared" si="33"/>
        <v>645</v>
      </c>
    </row>
    <row r="568" spans="1:8" ht="12.75" hidden="1">
      <c r="A568" s="16"/>
      <c r="B568" s="16" t="s">
        <v>116</v>
      </c>
      <c r="C568" s="3" t="s">
        <v>154</v>
      </c>
      <c r="D568" s="30" t="s">
        <v>25</v>
      </c>
      <c r="E568" s="17" t="s">
        <v>104</v>
      </c>
      <c r="F568" s="4">
        <f>SUM('[1]Параметр себист изделия и сырья'!AJ268)</f>
        <v>705.004</v>
      </c>
      <c r="G568" s="37">
        <f t="shared" si="32"/>
        <v>730.004</v>
      </c>
      <c r="H568" s="37">
        <f t="shared" si="33"/>
        <v>700.004</v>
      </c>
    </row>
    <row r="569" spans="1:8" ht="12.75" hidden="1">
      <c r="A569" s="16"/>
      <c r="B569" s="16" t="s">
        <v>116</v>
      </c>
      <c r="C569" s="3" t="s">
        <v>155</v>
      </c>
      <c r="D569" s="30" t="s">
        <v>23</v>
      </c>
      <c r="E569" s="17" t="s">
        <v>104</v>
      </c>
      <c r="F569" s="4">
        <f>SUM('[1]Параметр себист изделия и сырья'!AJ269)</f>
        <v>779.9949999999999</v>
      </c>
      <c r="G569" s="37">
        <f t="shared" si="32"/>
        <v>804.9949999999999</v>
      </c>
      <c r="H569" s="37">
        <f t="shared" si="33"/>
        <v>774.9949999999999</v>
      </c>
    </row>
    <row r="570" spans="1:8" ht="12.75">
      <c r="A570" s="16"/>
      <c r="B570" s="16" t="s">
        <v>117</v>
      </c>
      <c r="C570" s="3" t="s">
        <v>149</v>
      </c>
      <c r="D570" s="30" t="s">
        <v>2</v>
      </c>
      <c r="E570" s="17" t="s">
        <v>67</v>
      </c>
      <c r="F570" s="4">
        <f>SUM('[1]Параметр себист изделия и сырья'!AJ270)</f>
        <v>179.99699999999999</v>
      </c>
      <c r="G570" s="37">
        <f t="shared" si="32"/>
        <v>204.99699999999999</v>
      </c>
      <c r="H570" s="37">
        <f t="shared" si="33"/>
        <v>174.99699999999999</v>
      </c>
    </row>
    <row r="571" spans="1:8" ht="12.75">
      <c r="A571" s="16"/>
      <c r="B571" t="s">
        <v>342</v>
      </c>
      <c r="C571" s="3"/>
      <c r="D571" s="31" t="s">
        <v>2</v>
      </c>
      <c r="E571" s="17" t="s">
        <v>67</v>
      </c>
      <c r="F571" s="4">
        <v>160</v>
      </c>
      <c r="G571" s="37"/>
      <c r="H571" s="37"/>
    </row>
    <row r="572" spans="1:8" ht="12.75">
      <c r="A572" s="16"/>
      <c r="B572" t="s">
        <v>240</v>
      </c>
      <c r="C572" s="3" t="s">
        <v>149</v>
      </c>
      <c r="D572" s="30" t="s">
        <v>2</v>
      </c>
      <c r="E572" s="3" t="s">
        <v>104</v>
      </c>
      <c r="F572" s="4">
        <f>SUM('[1]Параметр себист изделия и сырья'!AJ486)</f>
        <v>269.99699999999996</v>
      </c>
      <c r="G572" s="37">
        <f t="shared" si="32"/>
        <v>294.99699999999996</v>
      </c>
      <c r="H572" s="37">
        <f t="shared" si="33"/>
        <v>264.99699999999996</v>
      </c>
    </row>
    <row r="573" spans="1:8" ht="12.75">
      <c r="A573" s="16"/>
      <c r="B573" s="16" t="s">
        <v>117</v>
      </c>
      <c r="C573" s="3" t="s">
        <v>149</v>
      </c>
      <c r="D573" s="31" t="s">
        <v>2</v>
      </c>
      <c r="E573" s="17" t="s">
        <v>36</v>
      </c>
      <c r="F573" s="4">
        <f>SUM('[1]Параметр себист изделия и сырья'!AJ271)</f>
        <v>299.99699999999996</v>
      </c>
      <c r="G573" s="37">
        <f t="shared" si="32"/>
        <v>324.99699999999996</v>
      </c>
      <c r="H573" s="37">
        <f t="shared" si="33"/>
        <v>294.99699999999996</v>
      </c>
    </row>
    <row r="574" spans="1:8" ht="12.75">
      <c r="A574" s="16"/>
      <c r="B574" s="16" t="s">
        <v>117</v>
      </c>
      <c r="C574" s="3" t="s">
        <v>149</v>
      </c>
      <c r="D574" s="30" t="s">
        <v>2</v>
      </c>
      <c r="E574" s="17" t="s">
        <v>88</v>
      </c>
      <c r="F574" s="4">
        <f>SUM('[1]Параметр себист изделия и сырья'!AJ272)</f>
        <v>350</v>
      </c>
      <c r="G574" s="37">
        <f t="shared" si="32"/>
        <v>375</v>
      </c>
      <c r="H574" s="37">
        <f t="shared" si="33"/>
        <v>345</v>
      </c>
    </row>
    <row r="575" spans="1:8" ht="12.75" hidden="1">
      <c r="A575" s="16"/>
      <c r="B575" s="16" t="s">
        <v>117</v>
      </c>
      <c r="C575" s="3" t="s">
        <v>149</v>
      </c>
      <c r="D575" s="30" t="s">
        <v>2</v>
      </c>
      <c r="E575" s="17" t="s">
        <v>104</v>
      </c>
      <c r="F575" s="4">
        <f>SUM('[1]Параметр себист изделия и сырья'!AJ273)</f>
        <v>300</v>
      </c>
      <c r="G575" s="37">
        <f t="shared" si="32"/>
        <v>325</v>
      </c>
      <c r="H575" s="37">
        <f t="shared" si="33"/>
        <v>295</v>
      </c>
    </row>
    <row r="576" spans="1:8" ht="12.75">
      <c r="A576" s="16"/>
      <c r="B576" s="16" t="s">
        <v>117</v>
      </c>
      <c r="C576" s="3" t="s">
        <v>151</v>
      </c>
      <c r="D576" s="30" t="s">
        <v>11</v>
      </c>
      <c r="E576" s="17" t="s">
        <v>67</v>
      </c>
      <c r="F576" s="4">
        <f>SUM('[1]Параметр себист изделия и сырья'!AJ274)</f>
        <v>200.0035</v>
      </c>
      <c r="G576" s="37">
        <f t="shared" si="32"/>
        <v>225.0035</v>
      </c>
      <c r="H576" s="37">
        <f t="shared" si="33"/>
        <v>195.0035</v>
      </c>
    </row>
    <row r="577" spans="1:8" ht="12.75">
      <c r="A577" s="16"/>
      <c r="B577" t="s">
        <v>240</v>
      </c>
      <c r="C577" s="3"/>
      <c r="D577" s="31" t="s">
        <v>11</v>
      </c>
      <c r="E577" s="3" t="s">
        <v>104</v>
      </c>
      <c r="F577" s="4">
        <v>260</v>
      </c>
      <c r="G577" s="37"/>
      <c r="H577" s="37">
        <f t="shared" si="33"/>
        <v>255</v>
      </c>
    </row>
    <row r="578" spans="1:8" ht="12.75">
      <c r="A578" s="16"/>
      <c r="B578" s="16" t="s">
        <v>117</v>
      </c>
      <c r="C578" s="3" t="s">
        <v>151</v>
      </c>
      <c r="D578" s="30" t="s">
        <v>11</v>
      </c>
      <c r="E578" s="17" t="s">
        <v>36</v>
      </c>
      <c r="F578" s="4">
        <f>SUM('[1]Параметр себист изделия и сырья'!AJ275)</f>
        <v>280.0035</v>
      </c>
      <c r="G578" s="37">
        <f t="shared" si="32"/>
        <v>305.0035</v>
      </c>
      <c r="H578" s="37">
        <f t="shared" si="33"/>
        <v>275.0035</v>
      </c>
    </row>
    <row r="579" spans="1:8" ht="12" customHeight="1">
      <c r="A579" s="16"/>
      <c r="B579" s="16" t="s">
        <v>117</v>
      </c>
      <c r="C579" s="3" t="s">
        <v>151</v>
      </c>
      <c r="D579" s="30" t="s">
        <v>11</v>
      </c>
      <c r="E579" s="17" t="s">
        <v>88</v>
      </c>
      <c r="F579" s="4">
        <f>SUM('[1]Параметр себист изделия и сырья'!AJ276)</f>
        <v>329.995</v>
      </c>
      <c r="G579" s="37">
        <f t="shared" si="32"/>
        <v>354.995</v>
      </c>
      <c r="H579" s="37">
        <f t="shared" si="33"/>
        <v>324.995</v>
      </c>
    </row>
    <row r="580" spans="1:8" ht="12.75" hidden="1">
      <c r="A580" s="16"/>
      <c r="B580" s="16" t="s">
        <v>117</v>
      </c>
      <c r="C580" s="3" t="s">
        <v>151</v>
      </c>
      <c r="D580" s="30" t="s">
        <v>11</v>
      </c>
      <c r="E580" s="17" t="s">
        <v>104</v>
      </c>
      <c r="F580" s="4">
        <f>SUM('[1]Параметр себист изделия и сырья'!AJ277)</f>
        <v>279.995</v>
      </c>
      <c r="G580" s="37">
        <f t="shared" si="32"/>
        <v>304.995</v>
      </c>
      <c r="H580" s="37">
        <f t="shared" si="33"/>
        <v>274.995</v>
      </c>
    </row>
    <row r="581" spans="1:8" ht="12.75">
      <c r="A581" s="16"/>
      <c r="B581" s="16" t="s">
        <v>117</v>
      </c>
      <c r="C581" s="3" t="s">
        <v>150</v>
      </c>
      <c r="D581" s="30" t="s">
        <v>12</v>
      </c>
      <c r="E581" s="17" t="s">
        <v>67</v>
      </c>
      <c r="F581" s="4">
        <f>SUM('[1]Параметр себист изделия и сырья'!AJ278)</f>
        <v>170.00349999999997</v>
      </c>
      <c r="G581" s="37">
        <f t="shared" si="32"/>
        <v>195.00349999999997</v>
      </c>
      <c r="H581" s="37">
        <f t="shared" si="33"/>
        <v>165.00349999999997</v>
      </c>
    </row>
    <row r="582" spans="1:8" ht="12.75">
      <c r="A582" s="16"/>
      <c r="B582" t="s">
        <v>240</v>
      </c>
      <c r="C582" s="3"/>
      <c r="D582" s="31" t="s">
        <v>12</v>
      </c>
      <c r="E582" s="3" t="s">
        <v>104</v>
      </c>
      <c r="F582" s="4">
        <v>260</v>
      </c>
      <c r="G582" s="37"/>
      <c r="H582" s="37">
        <f>F582-5</f>
        <v>255</v>
      </c>
    </row>
    <row r="583" spans="1:8" ht="12.75">
      <c r="A583" s="16"/>
      <c r="B583" s="16" t="s">
        <v>117</v>
      </c>
      <c r="C583" s="3" t="s">
        <v>150</v>
      </c>
      <c r="D583" s="30" t="s">
        <v>12</v>
      </c>
      <c r="E583" s="17" t="s">
        <v>36</v>
      </c>
      <c r="F583" s="4">
        <f>SUM('[1]Параметр себист изделия и сырья'!AJ279)</f>
        <v>280.0035</v>
      </c>
      <c r="G583" s="37">
        <f t="shared" si="32"/>
        <v>305.0035</v>
      </c>
      <c r="H583" s="37">
        <f t="shared" si="33"/>
        <v>275.0035</v>
      </c>
    </row>
    <row r="584" spans="1:8" ht="12.75">
      <c r="A584" s="16"/>
      <c r="B584" s="16" t="s">
        <v>117</v>
      </c>
      <c r="C584" s="3" t="s">
        <v>150</v>
      </c>
      <c r="D584" s="30" t="s">
        <v>12</v>
      </c>
      <c r="E584" s="17" t="s">
        <v>88</v>
      </c>
      <c r="F584" s="4">
        <f>SUM('[1]Параметр себист изделия и сырья'!AJ280)</f>
        <v>329.995</v>
      </c>
      <c r="G584" s="37">
        <f t="shared" si="32"/>
        <v>354.995</v>
      </c>
      <c r="H584" s="37">
        <f t="shared" si="33"/>
        <v>324.995</v>
      </c>
    </row>
    <row r="585" spans="1:8" ht="12.75" hidden="1">
      <c r="A585" s="16"/>
      <c r="B585" s="16" t="s">
        <v>117</v>
      </c>
      <c r="C585" s="3" t="s">
        <v>150</v>
      </c>
      <c r="D585" s="30" t="s">
        <v>12</v>
      </c>
      <c r="E585" s="17" t="s">
        <v>104</v>
      </c>
      <c r="F585" s="4">
        <f>SUM('[1]Параметр себист изделия и сырья'!AJ281)</f>
        <v>279.995</v>
      </c>
      <c r="G585" s="37">
        <f t="shared" si="32"/>
        <v>304.995</v>
      </c>
      <c r="H585" s="37">
        <f t="shared" si="33"/>
        <v>274.995</v>
      </c>
    </row>
    <row r="586" spans="1:8" ht="12.75">
      <c r="A586" s="16"/>
      <c r="B586" s="16" t="s">
        <v>117</v>
      </c>
      <c r="C586" s="3" t="s">
        <v>145</v>
      </c>
      <c r="D586" s="31" t="s">
        <v>10</v>
      </c>
      <c r="E586" s="17" t="s">
        <v>36</v>
      </c>
      <c r="F586" s="4">
        <f>SUM('[1]Параметр себист изделия и сырья'!AJ406)</f>
        <v>180</v>
      </c>
      <c r="G586" s="37">
        <f t="shared" si="32"/>
        <v>205</v>
      </c>
      <c r="H586" s="37">
        <f t="shared" si="33"/>
        <v>175</v>
      </c>
    </row>
    <row r="587" spans="1:8" ht="12.75">
      <c r="A587" s="16"/>
      <c r="B587" s="16" t="s">
        <v>117</v>
      </c>
      <c r="C587" s="3" t="s">
        <v>145</v>
      </c>
      <c r="D587" s="31" t="s">
        <v>9</v>
      </c>
      <c r="E587" s="17" t="s">
        <v>36</v>
      </c>
      <c r="F587" s="4">
        <f>SUM('[1]Параметр себист изделия и сырья'!AJ407)</f>
        <v>120</v>
      </c>
      <c r="G587" s="37">
        <f t="shared" si="32"/>
        <v>145</v>
      </c>
      <c r="H587" s="37">
        <f t="shared" si="33"/>
        <v>115</v>
      </c>
    </row>
    <row r="588" spans="2:7" ht="15">
      <c r="B588" s="12" t="s">
        <v>179</v>
      </c>
      <c r="C588" s="23"/>
      <c r="G588" s="37"/>
    </row>
    <row r="589" spans="1:8" ht="12.75">
      <c r="A589" s="16"/>
      <c r="B589" t="s">
        <v>241</v>
      </c>
      <c r="C589" s="3" t="s">
        <v>153</v>
      </c>
      <c r="D589" s="30">
        <v>1.5</v>
      </c>
      <c r="E589" s="17" t="s">
        <v>36</v>
      </c>
      <c r="F589" s="4">
        <f>SUM('[1]Параметр себист изделия и сырья'!AJ398)</f>
        <v>590</v>
      </c>
      <c r="G589" s="37">
        <f t="shared" si="32"/>
        <v>615</v>
      </c>
      <c r="H589" s="37">
        <f t="shared" si="33"/>
        <v>585</v>
      </c>
    </row>
    <row r="590" spans="1:8" ht="12.75">
      <c r="A590" s="16"/>
      <c r="B590" t="s">
        <v>241</v>
      </c>
      <c r="C590" s="3" t="s">
        <v>154</v>
      </c>
      <c r="D590" s="30">
        <v>2</v>
      </c>
      <c r="E590" s="17" t="s">
        <v>36</v>
      </c>
      <c r="F590" s="4">
        <f>SUM('[1]Параметр себист изделия и сырья'!AJ399)</f>
        <v>679.9979999999999</v>
      </c>
      <c r="G590" s="37">
        <f t="shared" si="32"/>
        <v>704.9979999999999</v>
      </c>
      <c r="H590" s="37">
        <f t="shared" si="33"/>
        <v>674.9979999999999</v>
      </c>
    </row>
    <row r="591" spans="1:8" ht="12.75">
      <c r="A591" s="16"/>
      <c r="B591" t="s">
        <v>241</v>
      </c>
      <c r="C591" s="3" t="s">
        <v>154</v>
      </c>
      <c r="D591" s="30" t="s">
        <v>25</v>
      </c>
      <c r="E591" s="17" t="s">
        <v>36</v>
      </c>
      <c r="F591" s="4">
        <f>SUM('[1]Параметр себист изделия и сырья'!AJ400)</f>
        <v>800.0018</v>
      </c>
      <c r="G591" s="37">
        <f t="shared" si="32"/>
        <v>825.0018</v>
      </c>
      <c r="H591" s="37">
        <f t="shared" si="33"/>
        <v>795.0018</v>
      </c>
    </row>
    <row r="592" spans="1:8" ht="12.75">
      <c r="A592" s="16"/>
      <c r="B592" t="s">
        <v>241</v>
      </c>
      <c r="C592" s="3" t="s">
        <v>155</v>
      </c>
      <c r="D592" s="30" t="s">
        <v>23</v>
      </c>
      <c r="E592" s="17" t="s">
        <v>36</v>
      </c>
      <c r="F592" s="4">
        <f>SUM('[1]Параметр себист изделия и сырья'!AJ401)</f>
        <v>929.9975000000001</v>
      </c>
      <c r="G592" s="37">
        <f t="shared" si="32"/>
        <v>954.9975000000001</v>
      </c>
      <c r="H592" s="37">
        <f t="shared" si="33"/>
        <v>924.9975000000001</v>
      </c>
    </row>
    <row r="593" spans="1:8" ht="12.75">
      <c r="A593" s="16"/>
      <c r="B593" t="s">
        <v>180</v>
      </c>
      <c r="C593" s="3" t="s">
        <v>149</v>
      </c>
      <c r="D593" s="30" t="s">
        <v>2</v>
      </c>
      <c r="E593" s="17" t="s">
        <v>36</v>
      </c>
      <c r="F593" s="4">
        <f>SUM('[1]Параметр себист изделия и сырья'!AJ402)</f>
        <v>0</v>
      </c>
      <c r="G593" s="37">
        <f t="shared" si="32"/>
        <v>25</v>
      </c>
      <c r="H593" s="37">
        <f t="shared" si="33"/>
        <v>-5</v>
      </c>
    </row>
    <row r="594" spans="1:8" ht="12.75">
      <c r="A594" s="16"/>
      <c r="B594" t="s">
        <v>180</v>
      </c>
      <c r="C594" s="3" t="s">
        <v>151</v>
      </c>
      <c r="D594" s="30" t="s">
        <v>11</v>
      </c>
      <c r="E594" s="17" t="s">
        <v>36</v>
      </c>
      <c r="F594" s="4">
        <f>SUM('[1]Параметр себист изделия и сырья'!AJ403)</f>
        <v>325</v>
      </c>
      <c r="G594" s="37">
        <f t="shared" si="32"/>
        <v>350</v>
      </c>
      <c r="H594" s="37">
        <f t="shared" si="33"/>
        <v>320</v>
      </c>
    </row>
    <row r="595" spans="1:8" ht="12.75">
      <c r="A595" s="16"/>
      <c r="B595" t="s">
        <v>180</v>
      </c>
      <c r="C595" s="3" t="s">
        <v>150</v>
      </c>
      <c r="D595" s="30" t="s">
        <v>12</v>
      </c>
      <c r="E595" s="17" t="s">
        <v>36</v>
      </c>
      <c r="F595" s="4">
        <f>SUM('[1]Параметр себист изделия и сырья'!AJ404)</f>
        <v>365</v>
      </c>
      <c r="G595" s="37">
        <f t="shared" si="32"/>
        <v>390</v>
      </c>
      <c r="H595" s="37">
        <f t="shared" si="33"/>
        <v>360</v>
      </c>
    </row>
    <row r="596" spans="2:7" ht="15">
      <c r="B596" s="12" t="s">
        <v>199</v>
      </c>
      <c r="C596" s="23"/>
      <c r="G596" s="37"/>
    </row>
    <row r="597" spans="2:8" ht="12.75">
      <c r="B597" t="s">
        <v>200</v>
      </c>
      <c r="C597" s="3" t="s">
        <v>201</v>
      </c>
      <c r="D597" s="29">
        <v>1.5</v>
      </c>
      <c r="E597" s="3" t="s">
        <v>177</v>
      </c>
      <c r="F597" s="4">
        <f>SUM('[1]Параметр себист изделия и сырья'!AJ442)</f>
        <v>355</v>
      </c>
      <c r="G597" s="37">
        <f t="shared" si="32"/>
        <v>380</v>
      </c>
      <c r="H597" s="37">
        <f t="shared" si="33"/>
        <v>350</v>
      </c>
    </row>
    <row r="598" spans="2:8" ht="12.75">
      <c r="B598" t="s">
        <v>200</v>
      </c>
      <c r="C598" s="3" t="s">
        <v>201</v>
      </c>
      <c r="D598" s="29">
        <v>2</v>
      </c>
      <c r="E598" s="3" t="s">
        <v>177</v>
      </c>
      <c r="F598" s="4">
        <f>SUM('[1]Параметр себист изделия и сырья'!AJ443)</f>
        <v>390</v>
      </c>
      <c r="G598" s="37">
        <f t="shared" si="32"/>
        <v>415</v>
      </c>
      <c r="H598" s="37">
        <f t="shared" si="33"/>
        <v>385</v>
      </c>
    </row>
    <row r="599" spans="2:8" ht="12.75">
      <c r="B599" t="s">
        <v>200</v>
      </c>
      <c r="C599" s="3" t="s">
        <v>201</v>
      </c>
      <c r="D599" s="29" t="s">
        <v>35</v>
      </c>
      <c r="E599" s="3" t="s">
        <v>177</v>
      </c>
      <c r="F599" s="4">
        <f>SUM('[1]Параметр себист изделия и сырья'!AJ444)</f>
        <v>21</v>
      </c>
      <c r="G599" s="37">
        <f t="shared" si="32"/>
        <v>46</v>
      </c>
      <c r="H599" s="37">
        <f t="shared" si="33"/>
        <v>16</v>
      </c>
    </row>
    <row r="600" spans="2:8" ht="12.75">
      <c r="B600" t="s">
        <v>200</v>
      </c>
      <c r="C600" s="3" t="s">
        <v>201</v>
      </c>
      <c r="D600" s="29" t="s">
        <v>23</v>
      </c>
      <c r="E600" s="3" t="s">
        <v>177</v>
      </c>
      <c r="F600" s="4">
        <f>SUM('[1]Параметр себист изделия и сырья'!AJ445)</f>
        <v>21</v>
      </c>
      <c r="G600" s="37">
        <f t="shared" si="32"/>
        <v>46</v>
      </c>
      <c r="H600" s="37">
        <f t="shared" si="33"/>
        <v>16</v>
      </c>
    </row>
    <row r="601" spans="2:8" ht="12.75">
      <c r="B601" t="s">
        <v>200</v>
      </c>
      <c r="C601" s="3" t="s">
        <v>201</v>
      </c>
      <c r="D601" s="29" t="s">
        <v>87</v>
      </c>
      <c r="E601" s="3" t="s">
        <v>177</v>
      </c>
      <c r="F601" s="4">
        <f>SUM('[1]Параметр себист изделия и сырья'!AJ446)</f>
        <v>21</v>
      </c>
      <c r="G601" s="37">
        <f aca="true" t="shared" si="34" ref="G601:G631">F601+25</f>
        <v>46</v>
      </c>
      <c r="H601" s="37">
        <f aca="true" t="shared" si="35" ref="H601:H631">F601-5</f>
        <v>16</v>
      </c>
    </row>
    <row r="602" spans="2:7" ht="15">
      <c r="B602" s="12" t="s">
        <v>131</v>
      </c>
      <c r="C602" s="23"/>
      <c r="G602" s="37"/>
    </row>
    <row r="603" spans="2:8" ht="12.75">
      <c r="B603" s="9" t="s">
        <v>86</v>
      </c>
      <c r="C603" s="3" t="s">
        <v>153</v>
      </c>
      <c r="D603" s="29">
        <v>1.5</v>
      </c>
      <c r="E603" s="3" t="s">
        <v>198</v>
      </c>
      <c r="F603" s="4">
        <f>SUM('[1]Параметр себист изделия и сырья'!AJ142)</f>
        <v>605</v>
      </c>
      <c r="G603" s="37">
        <f t="shared" si="34"/>
        <v>630</v>
      </c>
      <c r="H603" s="37">
        <f t="shared" si="35"/>
        <v>600</v>
      </c>
    </row>
    <row r="604" spans="2:8" ht="12.75">
      <c r="B604" s="9" t="s">
        <v>86</v>
      </c>
      <c r="C604" s="3" t="s">
        <v>154</v>
      </c>
      <c r="D604" s="29">
        <v>2</v>
      </c>
      <c r="E604" s="3" t="s">
        <v>198</v>
      </c>
      <c r="F604" s="4">
        <f>SUM('[1]Параметр себист изделия и сырья'!AJ143)</f>
        <v>684.9979999999999</v>
      </c>
      <c r="G604" s="37">
        <f t="shared" si="34"/>
        <v>709.9979999999999</v>
      </c>
      <c r="H604" s="37">
        <f t="shared" si="35"/>
        <v>679.9979999999999</v>
      </c>
    </row>
    <row r="605" spans="2:8" ht="12.75">
      <c r="B605" s="9" t="s">
        <v>86</v>
      </c>
      <c r="C605" s="3" t="s">
        <v>155</v>
      </c>
      <c r="D605" s="29" t="s">
        <v>35</v>
      </c>
      <c r="E605" s="3" t="s">
        <v>198</v>
      </c>
      <c r="F605" s="4">
        <f>SUM('[1]Параметр себист изделия и сырья'!AJ144)</f>
        <v>1025</v>
      </c>
      <c r="G605" s="37">
        <f t="shared" si="34"/>
        <v>1050</v>
      </c>
      <c r="H605" s="37">
        <f t="shared" si="35"/>
        <v>1020</v>
      </c>
    </row>
    <row r="606" spans="2:8" ht="12.75">
      <c r="B606" s="9" t="s">
        <v>86</v>
      </c>
      <c r="C606" s="3" t="s">
        <v>155</v>
      </c>
      <c r="D606" s="29" t="s">
        <v>23</v>
      </c>
      <c r="E606" s="3" t="s">
        <v>198</v>
      </c>
      <c r="F606" s="4">
        <f>SUM('[1]Параметр себист изделия и сырья'!AJ145)</f>
        <v>919.9990000000001</v>
      </c>
      <c r="G606" s="37">
        <f t="shared" si="34"/>
        <v>944.9990000000001</v>
      </c>
      <c r="H606" s="37">
        <f t="shared" si="35"/>
        <v>914.9990000000001</v>
      </c>
    </row>
    <row r="607" spans="2:8" ht="12.75">
      <c r="B607" s="9" t="s">
        <v>86</v>
      </c>
      <c r="C607" s="3" t="s">
        <v>154</v>
      </c>
      <c r="D607" s="29" t="s">
        <v>87</v>
      </c>
      <c r="E607" s="3" t="s">
        <v>198</v>
      </c>
      <c r="F607" s="4">
        <f>SUM('[1]Параметр себист изделия и сырья'!AJ146)</f>
        <v>774.9979999999999</v>
      </c>
      <c r="G607" s="37">
        <f t="shared" si="34"/>
        <v>799.9979999999999</v>
      </c>
      <c r="H607" s="37">
        <f t="shared" si="35"/>
        <v>769.9979999999999</v>
      </c>
    </row>
    <row r="608" spans="2:8" ht="12.75">
      <c r="B608" s="9" t="s">
        <v>86</v>
      </c>
      <c r="C608" s="3" t="s">
        <v>153</v>
      </c>
      <c r="D608" s="29">
        <v>1.5</v>
      </c>
      <c r="E608" s="10" t="s">
        <v>88</v>
      </c>
      <c r="F608" s="4">
        <f>SUM('[1]Параметр себист изделия и сырья'!AJ147)</f>
        <v>924.9999999999999</v>
      </c>
      <c r="G608" s="37">
        <f t="shared" si="34"/>
        <v>949.9999999999999</v>
      </c>
      <c r="H608" s="37">
        <f t="shared" si="35"/>
        <v>919.9999999999999</v>
      </c>
    </row>
    <row r="609" spans="2:8" ht="12.75">
      <c r="B609" s="9" t="s">
        <v>86</v>
      </c>
      <c r="C609" s="3" t="s">
        <v>154</v>
      </c>
      <c r="D609" s="29">
        <v>2</v>
      </c>
      <c r="E609" s="10" t="s">
        <v>88</v>
      </c>
      <c r="F609" s="4">
        <f>SUM('[1]Параметр себист изделия и сырья'!AJ148)</f>
        <v>1024.998</v>
      </c>
      <c r="G609" s="37">
        <f t="shared" si="34"/>
        <v>1049.998</v>
      </c>
      <c r="H609" s="37">
        <f t="shared" si="35"/>
        <v>1019.998</v>
      </c>
    </row>
    <row r="610" spans="2:8" ht="12.75">
      <c r="B610" s="9" t="s">
        <v>86</v>
      </c>
      <c r="C610" s="3" t="s">
        <v>155</v>
      </c>
      <c r="D610" s="29" t="s">
        <v>35</v>
      </c>
      <c r="E610" s="10" t="s">
        <v>88</v>
      </c>
      <c r="F610" s="4">
        <f>SUM('[1]Параметр себист изделия и сырья'!AJ149)</f>
        <v>1480</v>
      </c>
      <c r="G610" s="37">
        <f t="shared" si="34"/>
        <v>1505</v>
      </c>
      <c r="H610" s="37">
        <f t="shared" si="35"/>
        <v>1475</v>
      </c>
    </row>
    <row r="611" spans="2:8" ht="12.75">
      <c r="B611" s="9" t="s">
        <v>86</v>
      </c>
      <c r="C611" s="3" t="s">
        <v>155</v>
      </c>
      <c r="D611" s="29" t="s">
        <v>23</v>
      </c>
      <c r="E611" s="10" t="s">
        <v>88</v>
      </c>
      <c r="F611" s="4">
        <f>SUM('[1]Параметр себист изделия и сырья'!AJ150)</f>
        <v>1249.9990000000003</v>
      </c>
      <c r="G611" s="37">
        <f t="shared" si="34"/>
        <v>1274.9990000000003</v>
      </c>
      <c r="H611" s="37">
        <f t="shared" si="35"/>
        <v>1244.9990000000003</v>
      </c>
    </row>
    <row r="612" spans="2:8" ht="12.75">
      <c r="B612" s="9" t="s">
        <v>86</v>
      </c>
      <c r="C612" s="3" t="s">
        <v>154</v>
      </c>
      <c r="D612" s="29" t="s">
        <v>87</v>
      </c>
      <c r="E612" s="10" t="s">
        <v>88</v>
      </c>
      <c r="F612" s="4">
        <f>SUM('[1]Параметр себист изделия и сырья'!AJ151)</f>
        <v>1079.998</v>
      </c>
      <c r="G612" s="37">
        <f t="shared" si="34"/>
        <v>1104.998</v>
      </c>
      <c r="H612" s="37">
        <f t="shared" si="35"/>
        <v>1074.998</v>
      </c>
    </row>
    <row r="613" spans="2:7" ht="15">
      <c r="B613" s="12" t="s">
        <v>170</v>
      </c>
      <c r="C613" s="23"/>
      <c r="G613" s="37"/>
    </row>
    <row r="614" spans="2:8" ht="12.75">
      <c r="B614" s="9" t="s">
        <v>62</v>
      </c>
      <c r="C614" s="3" t="s">
        <v>145</v>
      </c>
      <c r="D614" s="29" t="s">
        <v>6</v>
      </c>
      <c r="E614" s="10" t="s">
        <v>52</v>
      </c>
      <c r="F614" s="4">
        <f>SUM('[1]Параметр себист изделия и сырья'!AJ80)</f>
        <v>155</v>
      </c>
      <c r="G614" s="37">
        <f t="shared" si="34"/>
        <v>180</v>
      </c>
      <c r="H614" s="37">
        <f t="shared" si="35"/>
        <v>150</v>
      </c>
    </row>
    <row r="615" spans="2:8" ht="12.75">
      <c r="B615" s="9" t="s">
        <v>62</v>
      </c>
      <c r="C615" s="3" t="s">
        <v>145</v>
      </c>
      <c r="D615" s="29" t="s">
        <v>34</v>
      </c>
      <c r="E615" s="10" t="s">
        <v>52</v>
      </c>
      <c r="F615" s="4">
        <f>SUM('[1]Параметр себист изделия и сырья'!AJ81)</f>
        <v>175</v>
      </c>
      <c r="G615" s="37">
        <f t="shared" si="34"/>
        <v>200</v>
      </c>
      <c r="H615" s="37">
        <f t="shared" si="35"/>
        <v>170</v>
      </c>
    </row>
    <row r="616" spans="2:8" ht="12.75">
      <c r="B616" s="9" t="s">
        <v>62</v>
      </c>
      <c r="C616" s="3" t="s">
        <v>149</v>
      </c>
      <c r="D616" s="29" t="s">
        <v>6</v>
      </c>
      <c r="E616" s="10" t="s">
        <v>49</v>
      </c>
      <c r="F616" s="4">
        <f>SUM('[1]Параметр себист изделия и сырья'!AJ82)</f>
        <v>200.004</v>
      </c>
      <c r="G616" s="37">
        <f t="shared" si="34"/>
        <v>225.004</v>
      </c>
      <c r="H616" s="37">
        <f t="shared" si="35"/>
        <v>195.004</v>
      </c>
    </row>
    <row r="617" spans="2:8" ht="12.75">
      <c r="B617" s="9" t="s">
        <v>62</v>
      </c>
      <c r="C617" s="3" t="s">
        <v>149</v>
      </c>
      <c r="D617" s="29" t="s">
        <v>34</v>
      </c>
      <c r="E617" s="10" t="s">
        <v>49</v>
      </c>
      <c r="F617" s="4">
        <f>SUM('[1]Параметр себист изделия и сырья'!AJ83)</f>
        <v>214.99599999999998</v>
      </c>
      <c r="G617" s="37">
        <f t="shared" si="34"/>
        <v>239.99599999999998</v>
      </c>
      <c r="H617" s="37">
        <f t="shared" si="35"/>
        <v>209.99599999999998</v>
      </c>
    </row>
    <row r="618" spans="2:8" ht="12.75">
      <c r="B618" s="9" t="s">
        <v>62</v>
      </c>
      <c r="C618" s="3" t="s">
        <v>149</v>
      </c>
      <c r="D618" s="29" t="s">
        <v>6</v>
      </c>
      <c r="E618" s="3" t="s">
        <v>143</v>
      </c>
      <c r="F618" s="4">
        <f>SUM('[1]Параметр себист изделия и сырья'!AJ84)</f>
        <v>189.999</v>
      </c>
      <c r="G618" s="37">
        <f t="shared" si="34"/>
        <v>214.999</v>
      </c>
      <c r="H618" s="37">
        <f t="shared" si="35"/>
        <v>184.999</v>
      </c>
    </row>
    <row r="619" spans="2:8" ht="12.75">
      <c r="B619" s="9" t="s">
        <v>62</v>
      </c>
      <c r="C619" s="3" t="s">
        <v>149</v>
      </c>
      <c r="D619" s="29" t="s">
        <v>34</v>
      </c>
      <c r="E619" s="3" t="s">
        <v>143</v>
      </c>
      <c r="F619" s="4">
        <f>SUM('[1]Параметр себист изделия и сырья'!AJ85)</f>
        <v>215.00100000000003</v>
      </c>
      <c r="G619" s="37">
        <f t="shared" si="34"/>
        <v>240.00100000000003</v>
      </c>
      <c r="H619" s="37">
        <f t="shared" si="35"/>
        <v>210.00100000000003</v>
      </c>
    </row>
    <row r="620" spans="2:8" ht="12.75">
      <c r="B620" s="9" t="s">
        <v>171</v>
      </c>
      <c r="C620" s="3" t="s">
        <v>145</v>
      </c>
      <c r="D620" s="29" t="s">
        <v>6</v>
      </c>
      <c r="E620" s="10" t="s">
        <v>52</v>
      </c>
      <c r="F620" s="4">
        <f>SUM('[1]Параметр себист изделия и сырья'!AJ86)</f>
        <v>175</v>
      </c>
      <c r="G620" s="37">
        <f t="shared" si="34"/>
        <v>200</v>
      </c>
      <c r="H620" s="37">
        <f t="shared" si="35"/>
        <v>170</v>
      </c>
    </row>
    <row r="621" spans="2:8" ht="12.75">
      <c r="B621" s="9" t="s">
        <v>171</v>
      </c>
      <c r="C621" s="3" t="s">
        <v>145</v>
      </c>
      <c r="D621" s="29" t="s">
        <v>34</v>
      </c>
      <c r="E621" s="10" t="s">
        <v>52</v>
      </c>
      <c r="F621" s="4">
        <f>SUM('[1]Параметр себист изделия и сырья'!AJ87)</f>
        <v>190</v>
      </c>
      <c r="G621" s="37">
        <f t="shared" si="34"/>
        <v>215</v>
      </c>
      <c r="H621" s="37">
        <f t="shared" si="35"/>
        <v>185</v>
      </c>
    </row>
    <row r="622" spans="2:8" ht="12.75">
      <c r="B622" s="9" t="s">
        <v>171</v>
      </c>
      <c r="C622" s="3" t="s">
        <v>149</v>
      </c>
      <c r="D622" s="29" t="s">
        <v>6</v>
      </c>
      <c r="E622" s="10" t="s">
        <v>49</v>
      </c>
      <c r="F622" s="4">
        <f>SUM('[1]Параметр себист изделия и сырья'!AJ88)</f>
        <v>215.00399999999996</v>
      </c>
      <c r="G622" s="37">
        <f t="shared" si="34"/>
        <v>240.00399999999996</v>
      </c>
      <c r="H622" s="37">
        <f t="shared" si="35"/>
        <v>210.00399999999996</v>
      </c>
    </row>
    <row r="623" spans="2:8" ht="12.75">
      <c r="B623" s="9" t="s">
        <v>171</v>
      </c>
      <c r="C623" s="3" t="s">
        <v>149</v>
      </c>
      <c r="D623" s="29" t="s">
        <v>34</v>
      </c>
      <c r="E623" s="10" t="s">
        <v>49</v>
      </c>
      <c r="F623" s="4">
        <f>SUM('[1]Параметр себист изделия и сырья'!AJ89)</f>
        <v>234.99599999999998</v>
      </c>
      <c r="G623" s="37">
        <f t="shared" si="34"/>
        <v>259.996</v>
      </c>
      <c r="H623" s="37">
        <f t="shared" si="35"/>
        <v>229.99599999999998</v>
      </c>
    </row>
    <row r="624" spans="2:8" ht="12.75">
      <c r="B624" s="9" t="s">
        <v>171</v>
      </c>
      <c r="C624" s="3" t="s">
        <v>149</v>
      </c>
      <c r="D624" s="29" t="s">
        <v>6</v>
      </c>
      <c r="E624" s="3" t="s">
        <v>143</v>
      </c>
      <c r="F624" s="4">
        <f>SUM('[1]Параметр себист изделия и сырья'!AJ90)</f>
        <v>219.999</v>
      </c>
      <c r="G624" s="37">
        <f t="shared" si="34"/>
        <v>244.999</v>
      </c>
      <c r="H624" s="37">
        <f t="shared" si="35"/>
        <v>214.999</v>
      </c>
    </row>
    <row r="625" spans="2:8" ht="12.75">
      <c r="B625" s="9" t="s">
        <v>171</v>
      </c>
      <c r="C625" s="3" t="s">
        <v>149</v>
      </c>
      <c r="D625" s="29" t="s">
        <v>34</v>
      </c>
      <c r="E625" s="3" t="s">
        <v>143</v>
      </c>
      <c r="F625" s="4">
        <f>SUM('[1]Параметр себист изделия и сырья'!AJ91)</f>
        <v>230.00099999999998</v>
      </c>
      <c r="G625" s="37">
        <f t="shared" si="34"/>
        <v>255.00099999999998</v>
      </c>
      <c r="H625" s="37">
        <f t="shared" si="35"/>
        <v>225.00099999999998</v>
      </c>
    </row>
    <row r="626" spans="2:8" ht="12.75">
      <c r="B626" s="9" t="s">
        <v>56</v>
      </c>
      <c r="C626" s="3" t="s">
        <v>145</v>
      </c>
      <c r="D626" s="29" t="s">
        <v>6</v>
      </c>
      <c r="E626" s="10" t="s">
        <v>52</v>
      </c>
      <c r="F626" s="4">
        <f>SUM('[1]Параметр себист изделия и сырья'!AJ92)</f>
        <v>210</v>
      </c>
      <c r="G626" s="37">
        <f t="shared" si="34"/>
        <v>235</v>
      </c>
      <c r="H626" s="37">
        <f t="shared" si="35"/>
        <v>205</v>
      </c>
    </row>
    <row r="627" spans="2:8" ht="12.75">
      <c r="B627" s="9" t="s">
        <v>56</v>
      </c>
      <c r="C627" s="3" t="s">
        <v>145</v>
      </c>
      <c r="D627" s="29" t="s">
        <v>34</v>
      </c>
      <c r="E627" s="10" t="s">
        <v>52</v>
      </c>
      <c r="F627" s="4">
        <f>SUM('[1]Параметр себист изделия и сырья'!AJ93)</f>
        <v>225</v>
      </c>
      <c r="G627" s="37">
        <f t="shared" si="34"/>
        <v>250</v>
      </c>
      <c r="H627" s="37">
        <f t="shared" si="35"/>
        <v>220</v>
      </c>
    </row>
    <row r="628" spans="2:8" ht="12.75">
      <c r="B628" s="9" t="s">
        <v>56</v>
      </c>
      <c r="C628" s="3" t="s">
        <v>149</v>
      </c>
      <c r="D628" s="29" t="s">
        <v>6</v>
      </c>
      <c r="E628" s="10" t="s">
        <v>49</v>
      </c>
      <c r="F628" s="4">
        <f>SUM('[1]Параметр себист изделия и сырья'!AJ94)</f>
        <v>235.00400000000002</v>
      </c>
      <c r="G628" s="37">
        <f t="shared" si="34"/>
        <v>260.004</v>
      </c>
      <c r="H628" s="37">
        <f t="shared" si="35"/>
        <v>230.00400000000002</v>
      </c>
    </row>
    <row r="629" spans="2:8" ht="12.75">
      <c r="B629" s="9" t="s">
        <v>56</v>
      </c>
      <c r="C629" s="3" t="s">
        <v>149</v>
      </c>
      <c r="D629" s="29" t="s">
        <v>34</v>
      </c>
      <c r="E629" s="10" t="s">
        <v>49</v>
      </c>
      <c r="F629" s="4">
        <f>SUM('[1]Параметр себист изделия и сырья'!AJ95)</f>
        <v>244.996</v>
      </c>
      <c r="G629" s="37">
        <f t="shared" si="34"/>
        <v>269.996</v>
      </c>
      <c r="H629" s="37">
        <f t="shared" si="35"/>
        <v>239.996</v>
      </c>
    </row>
    <row r="630" spans="2:8" ht="12.75">
      <c r="B630" s="9" t="s">
        <v>61</v>
      </c>
      <c r="C630" s="3" t="s">
        <v>149</v>
      </c>
      <c r="D630" s="29" t="s">
        <v>6</v>
      </c>
      <c r="E630" s="10" t="s">
        <v>49</v>
      </c>
      <c r="F630" s="4">
        <f>SUM('[1]Параметр себист изделия и сырья'!AJ96)</f>
        <v>235.00400000000002</v>
      </c>
      <c r="G630" s="37">
        <f t="shared" si="34"/>
        <v>260.004</v>
      </c>
      <c r="H630" s="37">
        <f t="shared" si="35"/>
        <v>230.00400000000002</v>
      </c>
    </row>
    <row r="631" spans="2:8" ht="12.75">
      <c r="B631" s="9" t="s">
        <v>63</v>
      </c>
      <c r="C631" s="3" t="s">
        <v>149</v>
      </c>
      <c r="D631" s="29" t="s">
        <v>34</v>
      </c>
      <c r="E631" s="10" t="s">
        <v>49</v>
      </c>
      <c r="F631" s="4">
        <f>SUM('[1]Параметр себист изделия и сырья'!AJ97)</f>
        <v>249.99599999999998</v>
      </c>
      <c r="G631" s="37">
        <f t="shared" si="34"/>
        <v>274.996</v>
      </c>
      <c r="H631" s="37">
        <f t="shared" si="35"/>
        <v>244.99599999999998</v>
      </c>
    </row>
    <row r="632" spans="2:7" ht="15">
      <c r="B632" s="12" t="s">
        <v>141</v>
      </c>
      <c r="C632" s="23"/>
      <c r="G632" s="37"/>
    </row>
    <row r="633" spans="2:7" ht="12.75">
      <c r="B633" s="21" t="s">
        <v>32</v>
      </c>
      <c r="C633" s="26"/>
      <c r="G633" s="37"/>
    </row>
    <row r="634" spans="1:8" ht="12.75">
      <c r="A634" s="16"/>
      <c r="B634" s="16" t="s">
        <v>92</v>
      </c>
      <c r="C634" s="17"/>
      <c r="D634" s="30">
        <v>1.5</v>
      </c>
      <c r="E634" s="17" t="s">
        <v>93</v>
      </c>
      <c r="F634" s="4">
        <v>240</v>
      </c>
      <c r="G634" s="37">
        <f aca="true" t="shared" si="36" ref="G634:G641">F634-0</f>
        <v>240</v>
      </c>
      <c r="H634" s="37">
        <f>F634-5</f>
        <v>235</v>
      </c>
    </row>
    <row r="635" spans="1:7" ht="12.75">
      <c r="A635" s="16"/>
      <c r="B635" s="16" t="s">
        <v>92</v>
      </c>
      <c r="C635" s="17"/>
      <c r="D635" s="30">
        <v>1.5</v>
      </c>
      <c r="E635" s="17" t="s">
        <v>94</v>
      </c>
      <c r="F635" s="4">
        <f>SUM('[1]Параметр себист изделия и сырья'!AJ164)</f>
        <v>0</v>
      </c>
      <c r="G635" s="37">
        <f t="shared" si="36"/>
        <v>0</v>
      </c>
    </row>
    <row r="636" spans="1:8" ht="12.75">
      <c r="A636" s="16"/>
      <c r="B636" s="16" t="s">
        <v>92</v>
      </c>
      <c r="C636" s="17"/>
      <c r="D636" s="30">
        <v>2</v>
      </c>
      <c r="E636" s="17" t="s">
        <v>95</v>
      </c>
      <c r="F636" s="4">
        <v>260</v>
      </c>
      <c r="G636" s="37">
        <f t="shared" si="36"/>
        <v>260</v>
      </c>
      <c r="H636" s="37">
        <f>F636-5</f>
        <v>255</v>
      </c>
    </row>
    <row r="637" spans="1:7" ht="12.75">
      <c r="A637" s="16"/>
      <c r="B637" s="16" t="s">
        <v>92</v>
      </c>
      <c r="C637" s="17"/>
      <c r="D637" s="30">
        <v>2</v>
      </c>
      <c r="E637" s="17" t="s">
        <v>94</v>
      </c>
      <c r="F637" s="4">
        <f>SUM('[1]Параметр себист изделия и сырья'!AJ166)</f>
        <v>0</v>
      </c>
      <c r="G637" s="37">
        <f t="shared" si="36"/>
        <v>0</v>
      </c>
    </row>
    <row r="638" spans="1:7" ht="12.75">
      <c r="A638" s="16"/>
      <c r="B638" s="16" t="s">
        <v>92</v>
      </c>
      <c r="C638" s="17"/>
      <c r="D638" s="30">
        <v>1.5</v>
      </c>
      <c r="E638" s="17" t="s">
        <v>96</v>
      </c>
      <c r="F638" s="4">
        <f>SUM('[1]Параметр себист изделия и сырья'!AJ167)</f>
        <v>0</v>
      </c>
      <c r="G638" s="37">
        <f t="shared" si="36"/>
        <v>0</v>
      </c>
    </row>
    <row r="639" spans="1:7" ht="12.75">
      <c r="A639" s="16"/>
      <c r="B639" s="16" t="s">
        <v>92</v>
      </c>
      <c r="C639" s="17"/>
      <c r="D639" s="30">
        <v>1.5</v>
      </c>
      <c r="E639" s="17" t="s">
        <v>97</v>
      </c>
      <c r="F639" s="4">
        <f>SUM('[1]Параметр себист изделия и сырья'!AJ168)</f>
        <v>0</v>
      </c>
      <c r="G639" s="37">
        <f t="shared" si="36"/>
        <v>0</v>
      </c>
    </row>
    <row r="640" spans="1:7" ht="12.75">
      <c r="A640" s="16"/>
      <c r="B640" s="16" t="s">
        <v>92</v>
      </c>
      <c r="C640" s="17"/>
      <c r="D640" s="30">
        <v>2</v>
      </c>
      <c r="E640" s="17" t="s">
        <v>98</v>
      </c>
      <c r="F640" s="4">
        <f>SUM('[1]Параметр себист изделия и сырья'!AJ169)</f>
        <v>0</v>
      </c>
      <c r="G640" s="37">
        <f t="shared" si="36"/>
        <v>0</v>
      </c>
    </row>
    <row r="641" spans="1:7" ht="12.75">
      <c r="A641" s="16"/>
      <c r="B641" s="16" t="s">
        <v>92</v>
      </c>
      <c r="C641" s="17"/>
      <c r="D641" s="30">
        <v>2</v>
      </c>
      <c r="E641" s="17" t="s">
        <v>97</v>
      </c>
      <c r="F641" s="4">
        <f>SUM('[1]Параметр себист изделия и сырья'!AJ170)</f>
        <v>0</v>
      </c>
      <c r="G641" s="37">
        <f t="shared" si="36"/>
        <v>0</v>
      </c>
    </row>
    <row r="642" spans="1:7" ht="12.75">
      <c r="A642" s="16"/>
      <c r="B642" s="21" t="s">
        <v>185</v>
      </c>
      <c r="C642" s="26"/>
      <c r="D642" s="30"/>
      <c r="E642" s="17"/>
      <c r="F642" s="6"/>
      <c r="G642" s="37"/>
    </row>
    <row r="643" spans="2:8" ht="12.75">
      <c r="B643" s="9" t="s">
        <v>332</v>
      </c>
      <c r="C643" s="10"/>
      <c r="D643" s="29">
        <v>1.5</v>
      </c>
      <c r="E643" s="3" t="s">
        <v>186</v>
      </c>
      <c r="F643" s="4">
        <f>SUM('[1]Параметр себист изделия и сырья'!AJ306)</f>
        <v>195</v>
      </c>
      <c r="G643" s="37">
        <f>F643+25</f>
        <v>220</v>
      </c>
      <c r="H643" s="37">
        <f aca="true" t="shared" si="37" ref="H643:H725">F643-5</f>
        <v>190</v>
      </c>
    </row>
    <row r="644" spans="2:8" ht="12.75">
      <c r="B644" s="9" t="s">
        <v>332</v>
      </c>
      <c r="C644" s="10"/>
      <c r="D644" s="29">
        <v>2</v>
      </c>
      <c r="E644" s="3" t="s">
        <v>186</v>
      </c>
      <c r="F644" s="4">
        <f>SUM('[1]Параметр себист изделия и сырья'!AJ307)</f>
        <v>225</v>
      </c>
      <c r="G644" s="37">
        <f>F644+25</f>
        <v>250</v>
      </c>
      <c r="H644" s="37">
        <f t="shared" si="37"/>
        <v>220</v>
      </c>
    </row>
    <row r="645" spans="2:8" ht="12.75">
      <c r="B645" s="9" t="s">
        <v>333</v>
      </c>
      <c r="C645" s="10"/>
      <c r="D645" s="29">
        <v>1.5</v>
      </c>
      <c r="E645" s="3" t="s">
        <v>186</v>
      </c>
      <c r="F645" s="4">
        <v>260</v>
      </c>
      <c r="G645" s="37"/>
      <c r="H645" s="37">
        <f t="shared" si="37"/>
        <v>255</v>
      </c>
    </row>
    <row r="646" spans="2:8" ht="12.75">
      <c r="B646" s="9" t="s">
        <v>333</v>
      </c>
      <c r="C646" s="10"/>
      <c r="D646" s="29">
        <v>2</v>
      </c>
      <c r="E646" s="3" t="s">
        <v>186</v>
      </c>
      <c r="F646" s="4">
        <v>290</v>
      </c>
      <c r="G646" s="37"/>
      <c r="H646" s="37">
        <f t="shared" si="37"/>
        <v>285</v>
      </c>
    </row>
    <row r="647" spans="2:8" ht="12.75">
      <c r="B647" s="9" t="s">
        <v>92</v>
      </c>
      <c r="C647" s="10"/>
      <c r="D647" s="29" t="s">
        <v>101</v>
      </c>
      <c r="E647" s="3" t="s">
        <v>186</v>
      </c>
      <c r="F647" s="4">
        <f>SUM('[1]Параметр себист изделия и сырья'!AJ308)</f>
        <v>345</v>
      </c>
      <c r="G647" s="37">
        <f>F647+25</f>
        <v>370</v>
      </c>
      <c r="H647" s="37">
        <f t="shared" si="37"/>
        <v>340</v>
      </c>
    </row>
    <row r="648" spans="2:8" ht="12.75">
      <c r="B648" s="9" t="s">
        <v>92</v>
      </c>
      <c r="C648" s="10"/>
      <c r="D648" s="29" t="s">
        <v>23</v>
      </c>
      <c r="E648" s="3" t="s">
        <v>186</v>
      </c>
      <c r="F648" s="4">
        <f>SUM('[1]Параметр себист изделия и сырья'!AJ309)</f>
        <v>300</v>
      </c>
      <c r="G648" s="37">
        <f>F648+25</f>
        <v>325</v>
      </c>
      <c r="H648" s="37">
        <f t="shared" si="37"/>
        <v>295</v>
      </c>
    </row>
    <row r="649" spans="2:8" ht="12.75">
      <c r="B649" s="9" t="s">
        <v>92</v>
      </c>
      <c r="C649" s="10"/>
      <c r="D649" s="29" t="s">
        <v>100</v>
      </c>
      <c r="E649" s="3" t="s">
        <v>186</v>
      </c>
      <c r="F649" s="4">
        <f>SUM('[1]Параметр себист изделия и сырья'!AJ310)</f>
        <v>250</v>
      </c>
      <c r="G649" s="37">
        <f>F649+25</f>
        <v>275</v>
      </c>
      <c r="H649" s="37">
        <f t="shared" si="37"/>
        <v>245</v>
      </c>
    </row>
    <row r="650" spans="2:8" ht="12.75">
      <c r="B650" t="s">
        <v>340</v>
      </c>
      <c r="C650" s="10"/>
      <c r="D650" s="29">
        <v>1.5</v>
      </c>
      <c r="E650" s="3" t="s">
        <v>186</v>
      </c>
      <c r="F650" s="4">
        <v>110</v>
      </c>
      <c r="G650" s="37"/>
      <c r="H650" s="37">
        <f t="shared" si="37"/>
        <v>105</v>
      </c>
    </row>
    <row r="651" spans="2:8" ht="12.75">
      <c r="B651" t="s">
        <v>340</v>
      </c>
      <c r="C651" s="10"/>
      <c r="D651" s="29">
        <v>2</v>
      </c>
      <c r="E651" s="3" t="s">
        <v>186</v>
      </c>
      <c r="F651" s="4">
        <v>130</v>
      </c>
      <c r="G651" s="37"/>
      <c r="H651" s="37">
        <f t="shared" si="37"/>
        <v>125</v>
      </c>
    </row>
    <row r="652" spans="2:8" ht="12.75">
      <c r="B652" s="16" t="s">
        <v>334</v>
      </c>
      <c r="C652" s="10"/>
      <c r="D652" s="29">
        <v>1.5</v>
      </c>
      <c r="E652" s="3" t="s">
        <v>186</v>
      </c>
      <c r="F652" s="4">
        <v>60</v>
      </c>
      <c r="G652" s="37"/>
      <c r="H652" s="37">
        <f t="shared" si="37"/>
        <v>55</v>
      </c>
    </row>
    <row r="653" spans="2:8" ht="12.75">
      <c r="B653" s="16" t="s">
        <v>334</v>
      </c>
      <c r="C653" s="10"/>
      <c r="D653" s="29">
        <v>2</v>
      </c>
      <c r="E653" s="3" t="s">
        <v>186</v>
      </c>
      <c r="F653" s="4">
        <v>70</v>
      </c>
      <c r="G653" s="37"/>
      <c r="H653" s="37">
        <f t="shared" si="37"/>
        <v>65</v>
      </c>
    </row>
    <row r="654" spans="2:8" ht="12.75">
      <c r="B654" s="16" t="s">
        <v>335</v>
      </c>
      <c r="C654" s="10"/>
      <c r="D654" s="31" t="s">
        <v>2</v>
      </c>
      <c r="E654" s="3" t="s">
        <v>186</v>
      </c>
      <c r="F654" s="4">
        <v>35</v>
      </c>
      <c r="G654" s="37"/>
      <c r="H654" s="37">
        <f t="shared" si="37"/>
        <v>30</v>
      </c>
    </row>
    <row r="655" spans="1:8" ht="12.75">
      <c r="A655" s="16"/>
      <c r="B655" s="21" t="s">
        <v>132</v>
      </c>
      <c r="C655" s="26"/>
      <c r="D655" s="30"/>
      <c r="E655" s="17"/>
      <c r="F655" s="6"/>
      <c r="G655" s="37"/>
      <c r="H655" s="37"/>
    </row>
    <row r="656" spans="1:11" ht="12.75">
      <c r="A656" s="16"/>
      <c r="B656" s="16" t="s">
        <v>92</v>
      </c>
      <c r="C656" s="17"/>
      <c r="D656" s="30">
        <v>1.5</v>
      </c>
      <c r="E656" s="17" t="s">
        <v>99</v>
      </c>
      <c r="F656" s="4">
        <f>SUM('[1]Параметр себист изделия и сырья'!AJ171)</f>
        <v>310</v>
      </c>
      <c r="G656" s="37">
        <f>F656+25</f>
        <v>335</v>
      </c>
      <c r="H656" s="37">
        <f t="shared" si="37"/>
        <v>305</v>
      </c>
      <c r="J656" s="4"/>
      <c r="K656" s="4"/>
    </row>
    <row r="657" spans="1:11" ht="12.75">
      <c r="A657" s="16"/>
      <c r="B657" s="16" t="s">
        <v>92</v>
      </c>
      <c r="C657" s="17"/>
      <c r="D657" s="30">
        <v>2</v>
      </c>
      <c r="E657" s="17" t="s">
        <v>99</v>
      </c>
      <c r="F657" s="4">
        <f>SUM('[1]Параметр себист изделия и сырья'!AJ172)</f>
        <v>385.00000000000006</v>
      </c>
      <c r="G657" s="37">
        <f>F657+25</f>
        <v>410.00000000000006</v>
      </c>
      <c r="H657" s="37">
        <f t="shared" si="37"/>
        <v>380.00000000000006</v>
      </c>
      <c r="J657" s="4"/>
      <c r="K657" s="4"/>
    </row>
    <row r="658" spans="1:11" ht="12.75">
      <c r="A658" s="16"/>
      <c r="B658" s="16" t="s">
        <v>92</v>
      </c>
      <c r="C658" s="17"/>
      <c r="D658" s="30" t="s">
        <v>35</v>
      </c>
      <c r="E658" s="17" t="s">
        <v>99</v>
      </c>
      <c r="F658" s="4">
        <f>SUM('[1]Параметр себист изделия и сырья'!AJ173)</f>
        <v>535</v>
      </c>
      <c r="G658" s="37">
        <f>F658+25</f>
        <v>560</v>
      </c>
      <c r="H658" s="37">
        <f t="shared" si="37"/>
        <v>530</v>
      </c>
      <c r="J658" s="4"/>
      <c r="K658" s="4"/>
    </row>
    <row r="659" spans="1:11" ht="12.75">
      <c r="A659" s="16"/>
      <c r="B659" s="16" t="s">
        <v>92</v>
      </c>
      <c r="C659" s="17"/>
      <c r="D659" s="30" t="s">
        <v>23</v>
      </c>
      <c r="E659" s="17" t="s">
        <v>99</v>
      </c>
      <c r="F659" s="4">
        <f>SUM('[1]Параметр себист изделия и сырья'!AJ174)</f>
        <v>485</v>
      </c>
      <c r="G659" s="37">
        <f>F659+25</f>
        <v>510</v>
      </c>
      <c r="H659" s="37">
        <f t="shared" si="37"/>
        <v>480</v>
      </c>
      <c r="J659" s="4"/>
      <c r="K659" s="4"/>
    </row>
    <row r="660" spans="1:11" ht="12.75">
      <c r="A660" s="16"/>
      <c r="B660" s="16" t="s">
        <v>92</v>
      </c>
      <c r="C660" s="17"/>
      <c r="D660" s="30" t="s">
        <v>100</v>
      </c>
      <c r="E660" s="17" t="s">
        <v>99</v>
      </c>
      <c r="F660" s="4">
        <f>SUM('[1]Параметр себист изделия и сырья'!AJ175)</f>
        <v>420</v>
      </c>
      <c r="G660" s="37">
        <f>F660+25</f>
        <v>445</v>
      </c>
      <c r="H660" s="37">
        <f t="shared" si="37"/>
        <v>415</v>
      </c>
      <c r="J660" s="4"/>
      <c r="K660" s="4"/>
    </row>
    <row r="661" spans="2:11" ht="12.75">
      <c r="B661" t="s">
        <v>340</v>
      </c>
      <c r="C661" s="10"/>
      <c r="D661" s="29">
        <v>1.5</v>
      </c>
      <c r="E661" s="17" t="s">
        <v>99</v>
      </c>
      <c r="F661" s="4">
        <v>170</v>
      </c>
      <c r="G661" s="37"/>
      <c r="H661" s="37">
        <f t="shared" si="37"/>
        <v>165</v>
      </c>
      <c r="J661" s="4"/>
      <c r="K661" s="4"/>
    </row>
    <row r="662" spans="2:11" ht="12.75">
      <c r="B662" t="s">
        <v>340</v>
      </c>
      <c r="C662" s="10"/>
      <c r="D662" s="29">
        <v>2</v>
      </c>
      <c r="E662" s="17" t="s">
        <v>99</v>
      </c>
      <c r="F662" s="4">
        <v>195</v>
      </c>
      <c r="G662" s="37"/>
      <c r="H662" s="37">
        <f t="shared" si="37"/>
        <v>190</v>
      </c>
      <c r="J662" s="4"/>
      <c r="K662" s="4"/>
    </row>
    <row r="663" spans="2:11" ht="12.75">
      <c r="B663" s="16" t="s">
        <v>334</v>
      </c>
      <c r="C663" s="10"/>
      <c r="D663" s="29">
        <v>1.5</v>
      </c>
      <c r="E663" s="17" t="s">
        <v>99</v>
      </c>
      <c r="F663" s="4">
        <v>80</v>
      </c>
      <c r="G663" s="37"/>
      <c r="H663" s="37">
        <f t="shared" si="37"/>
        <v>75</v>
      </c>
      <c r="J663" s="4"/>
      <c r="K663" s="4"/>
    </row>
    <row r="664" spans="2:11" ht="12.75">
      <c r="B664" s="16" t="s">
        <v>334</v>
      </c>
      <c r="C664" s="10"/>
      <c r="D664" s="29">
        <v>2</v>
      </c>
      <c r="E664" s="17" t="s">
        <v>99</v>
      </c>
      <c r="F664" s="4">
        <v>110</v>
      </c>
      <c r="G664" s="37"/>
      <c r="H664" s="37">
        <f t="shared" si="37"/>
        <v>105</v>
      </c>
      <c r="J664" s="4"/>
      <c r="K664" s="4"/>
    </row>
    <row r="665" spans="2:11" ht="12.75">
      <c r="B665" s="16" t="s">
        <v>335</v>
      </c>
      <c r="C665" s="10"/>
      <c r="D665" s="31" t="s">
        <v>2</v>
      </c>
      <c r="E665" s="17" t="s">
        <v>99</v>
      </c>
      <c r="F665" s="4">
        <v>40</v>
      </c>
      <c r="G665" s="37"/>
      <c r="H665" s="37">
        <f>F665-2</f>
        <v>38</v>
      </c>
      <c r="J665" s="4"/>
      <c r="K665" s="4"/>
    </row>
    <row r="666" spans="1:8" ht="12.75">
      <c r="A666" s="16"/>
      <c r="B666" s="21" t="s">
        <v>133</v>
      </c>
      <c r="C666" s="26"/>
      <c r="D666" s="30"/>
      <c r="E666" s="17"/>
      <c r="F666" s="6"/>
      <c r="G666" s="37"/>
      <c r="H666" s="37"/>
    </row>
    <row r="667" spans="1:8" ht="12.75">
      <c r="A667" s="16"/>
      <c r="B667" s="16" t="s">
        <v>92</v>
      </c>
      <c r="C667" s="17"/>
      <c r="D667" s="30">
        <v>1.5</v>
      </c>
      <c r="E667" s="17" t="s">
        <v>67</v>
      </c>
      <c r="F667" s="4">
        <f>SUM('[1]Параметр себист изделия и сырья'!AJ176)</f>
        <v>355</v>
      </c>
      <c r="G667" s="37">
        <f>F667+25</f>
        <v>380</v>
      </c>
      <c r="H667" s="37">
        <f t="shared" si="37"/>
        <v>350</v>
      </c>
    </row>
    <row r="668" spans="1:8" ht="12.75">
      <c r="A668" s="16"/>
      <c r="B668" s="16" t="s">
        <v>92</v>
      </c>
      <c r="C668" s="17"/>
      <c r="D668" s="30">
        <v>2</v>
      </c>
      <c r="E668" s="17" t="s">
        <v>67</v>
      </c>
      <c r="F668" s="4">
        <f>SUM('[1]Параметр себист изделия и сырья'!AJ177)</f>
        <v>399.99999999999994</v>
      </c>
      <c r="G668" s="37">
        <f>F668+25</f>
        <v>424.99999999999994</v>
      </c>
      <c r="H668" s="37">
        <f t="shared" si="37"/>
        <v>394.99999999999994</v>
      </c>
    </row>
    <row r="669" spans="1:8" ht="12.75">
      <c r="A669" s="16"/>
      <c r="B669" s="16" t="s">
        <v>92</v>
      </c>
      <c r="C669" s="17"/>
      <c r="D669" s="30" t="s">
        <v>101</v>
      </c>
      <c r="E669" s="17" t="s">
        <v>67</v>
      </c>
      <c r="F669" s="4">
        <f>SUM('[1]Параметр себист изделия и сырья'!AJ178)</f>
        <v>564.995</v>
      </c>
      <c r="G669" s="37">
        <f>F669+25</f>
        <v>589.995</v>
      </c>
      <c r="H669" s="37">
        <f t="shared" si="37"/>
        <v>559.995</v>
      </c>
    </row>
    <row r="670" spans="1:8" ht="12.75">
      <c r="A670" s="16"/>
      <c r="B670" s="16" t="s">
        <v>92</v>
      </c>
      <c r="C670" s="17"/>
      <c r="D670" s="30" t="s">
        <v>23</v>
      </c>
      <c r="E670" s="17" t="s">
        <v>67</v>
      </c>
      <c r="F670" s="4">
        <f>SUM('[1]Параметр себист изделия и сырья'!AJ179)</f>
        <v>519.995</v>
      </c>
      <c r="G670" s="37">
        <f>F670+25</f>
        <v>544.995</v>
      </c>
      <c r="H670" s="37">
        <f t="shared" si="37"/>
        <v>514.995</v>
      </c>
    </row>
    <row r="671" spans="1:8" ht="12.75">
      <c r="A671" s="16"/>
      <c r="B671" s="16" t="s">
        <v>92</v>
      </c>
      <c r="C671" s="17"/>
      <c r="D671" s="30" t="s">
        <v>100</v>
      </c>
      <c r="E671" s="17" t="s">
        <v>67</v>
      </c>
      <c r="F671" s="4">
        <f>SUM('[1]Параметр себист изделия и сырья'!AJ180)</f>
        <v>445</v>
      </c>
      <c r="G671" s="37">
        <f>F671+25</f>
        <v>470</v>
      </c>
      <c r="H671" s="37">
        <f t="shared" si="37"/>
        <v>440</v>
      </c>
    </row>
    <row r="672" spans="2:8" ht="12.75">
      <c r="B672" t="s">
        <v>340</v>
      </c>
      <c r="C672" s="10"/>
      <c r="D672" s="29">
        <v>1.5</v>
      </c>
      <c r="E672" s="17" t="s">
        <v>67</v>
      </c>
      <c r="F672" s="4"/>
      <c r="G672" s="37"/>
      <c r="H672" s="37">
        <f t="shared" si="37"/>
        <v>-5</v>
      </c>
    </row>
    <row r="673" spans="2:8" ht="12.75">
      <c r="B673" t="s">
        <v>340</v>
      </c>
      <c r="C673" s="10"/>
      <c r="D673" s="29">
        <v>2</v>
      </c>
      <c r="E673" s="17" t="s">
        <v>67</v>
      </c>
      <c r="F673" s="4"/>
      <c r="G673" s="37"/>
      <c r="H673" s="37">
        <f t="shared" si="37"/>
        <v>-5</v>
      </c>
    </row>
    <row r="674" spans="2:8" ht="12.75">
      <c r="B674" s="16" t="s">
        <v>334</v>
      </c>
      <c r="C674" s="10"/>
      <c r="D674" s="29">
        <v>1.5</v>
      </c>
      <c r="E674" s="17" t="s">
        <v>67</v>
      </c>
      <c r="F674" s="4"/>
      <c r="G674" s="37"/>
      <c r="H674" s="37">
        <f t="shared" si="37"/>
        <v>-5</v>
      </c>
    </row>
    <row r="675" spans="2:8" ht="12.75">
      <c r="B675" s="16" t="s">
        <v>334</v>
      </c>
      <c r="C675" s="10"/>
      <c r="D675" s="29">
        <v>2</v>
      </c>
      <c r="E675" s="17" t="s">
        <v>67</v>
      </c>
      <c r="F675" s="4"/>
      <c r="G675" s="37"/>
      <c r="H675" s="37">
        <f t="shared" si="37"/>
        <v>-5</v>
      </c>
    </row>
    <row r="676" spans="2:8" ht="12.75">
      <c r="B676" s="16" t="s">
        <v>335</v>
      </c>
      <c r="C676" s="10"/>
      <c r="D676" s="31" t="s">
        <v>2</v>
      </c>
      <c r="E676" s="17" t="s">
        <v>67</v>
      </c>
      <c r="F676" s="4"/>
      <c r="G676" s="37"/>
      <c r="H676" s="37">
        <f t="shared" si="37"/>
        <v>-5</v>
      </c>
    </row>
    <row r="677" spans="1:8" ht="12.75">
      <c r="A677" s="16"/>
      <c r="B677" s="21" t="s">
        <v>134</v>
      </c>
      <c r="C677" s="26"/>
      <c r="D677" s="30"/>
      <c r="E677" s="17"/>
      <c r="F677" s="6"/>
      <c r="G677" s="37"/>
      <c r="H677" s="37"/>
    </row>
    <row r="678" spans="2:8" ht="12.75">
      <c r="B678" s="9" t="s">
        <v>92</v>
      </c>
      <c r="C678" s="10"/>
      <c r="D678" s="29">
        <v>1.5</v>
      </c>
      <c r="E678" s="3" t="s">
        <v>36</v>
      </c>
      <c r="F678" s="4">
        <f>SUM('[1]Параметр себист изделия и сырья'!AJ296)</f>
        <v>520</v>
      </c>
      <c r="G678" s="37">
        <f>F678+25</f>
        <v>545</v>
      </c>
      <c r="H678" s="37">
        <f t="shared" si="37"/>
        <v>515</v>
      </c>
    </row>
    <row r="679" spans="2:8" ht="12.75">
      <c r="B679" s="9" t="s">
        <v>92</v>
      </c>
      <c r="C679" s="10"/>
      <c r="D679" s="29">
        <v>2</v>
      </c>
      <c r="E679" s="3" t="s">
        <v>36</v>
      </c>
      <c r="F679" s="4">
        <f>SUM('[1]Параметр себист изделия и сырья'!AJ297)</f>
        <v>595</v>
      </c>
      <c r="G679" s="37">
        <f>F679+25</f>
        <v>620</v>
      </c>
      <c r="H679" s="37">
        <f t="shared" si="37"/>
        <v>590</v>
      </c>
    </row>
    <row r="680" spans="2:8" ht="12.75">
      <c r="B680" s="9" t="s">
        <v>92</v>
      </c>
      <c r="C680" s="10"/>
      <c r="D680" s="29" t="s">
        <v>101</v>
      </c>
      <c r="E680" s="3" t="s">
        <v>36</v>
      </c>
      <c r="F680" s="4">
        <f>SUM('[1]Параметр себист изделия и сырья'!AJ298)</f>
        <v>845.0000000000001</v>
      </c>
      <c r="G680" s="37">
        <f>F680+25</f>
        <v>870.0000000000001</v>
      </c>
      <c r="H680" s="37">
        <f t="shared" si="37"/>
        <v>840.0000000000001</v>
      </c>
    </row>
    <row r="681" spans="2:8" ht="12.75">
      <c r="B681" s="9" t="s">
        <v>92</v>
      </c>
      <c r="C681" s="10"/>
      <c r="D681" s="29" t="s">
        <v>23</v>
      </c>
      <c r="E681" s="3" t="s">
        <v>36</v>
      </c>
      <c r="F681" s="4">
        <f>SUM('[1]Параметр себист изделия и сырья'!AJ299)</f>
        <v>770.0000000000001</v>
      </c>
      <c r="G681" s="37">
        <f>F681+25</f>
        <v>795.0000000000001</v>
      </c>
      <c r="H681" s="37">
        <f t="shared" si="37"/>
        <v>765.0000000000001</v>
      </c>
    </row>
    <row r="682" spans="2:8" ht="12.75">
      <c r="B682" s="9" t="s">
        <v>92</v>
      </c>
      <c r="C682" s="10"/>
      <c r="D682" s="29" t="s">
        <v>100</v>
      </c>
      <c r="E682" s="3" t="s">
        <v>36</v>
      </c>
      <c r="F682" s="4">
        <f>SUM('[1]Параметр себист изделия и сырья'!AJ300)</f>
        <v>660</v>
      </c>
      <c r="G682" s="37">
        <f>F682+25</f>
        <v>685</v>
      </c>
      <c r="H682" s="37">
        <f t="shared" si="37"/>
        <v>655</v>
      </c>
    </row>
    <row r="683" spans="2:8" ht="12.75">
      <c r="B683" t="s">
        <v>340</v>
      </c>
      <c r="C683" s="10"/>
      <c r="D683" s="29">
        <v>1.5</v>
      </c>
      <c r="E683" s="3" t="s">
        <v>36</v>
      </c>
      <c r="F683" s="4">
        <v>285</v>
      </c>
      <c r="G683" s="37"/>
      <c r="H683" s="37">
        <f t="shared" si="37"/>
        <v>280</v>
      </c>
    </row>
    <row r="684" spans="2:8" ht="12.75">
      <c r="B684" t="s">
        <v>340</v>
      </c>
      <c r="C684" s="10"/>
      <c r="D684" s="29">
        <v>2</v>
      </c>
      <c r="E684" s="3" t="s">
        <v>36</v>
      </c>
      <c r="F684" s="4">
        <v>335</v>
      </c>
      <c r="G684" s="37"/>
      <c r="H684" s="37">
        <f t="shared" si="37"/>
        <v>330</v>
      </c>
    </row>
    <row r="685" spans="2:8" ht="12.75">
      <c r="B685" t="s">
        <v>340</v>
      </c>
      <c r="C685" s="10"/>
      <c r="D685" s="31" t="s">
        <v>23</v>
      </c>
      <c r="E685" s="3" t="s">
        <v>36</v>
      </c>
      <c r="F685" s="4">
        <v>420</v>
      </c>
      <c r="G685" s="37"/>
      <c r="H685" s="37">
        <f t="shared" si="37"/>
        <v>415</v>
      </c>
    </row>
    <row r="686" spans="2:8" ht="12.75">
      <c r="B686" s="16" t="s">
        <v>334</v>
      </c>
      <c r="C686" s="10"/>
      <c r="D686" s="29">
        <v>1.5</v>
      </c>
      <c r="E686" s="3" t="s">
        <v>36</v>
      </c>
      <c r="F686" s="4">
        <v>140</v>
      </c>
      <c r="G686" s="37"/>
      <c r="H686" s="37">
        <f t="shared" si="37"/>
        <v>135</v>
      </c>
    </row>
    <row r="687" spans="2:8" ht="12.75">
      <c r="B687" s="16" t="s">
        <v>334</v>
      </c>
      <c r="C687" s="10"/>
      <c r="D687" s="29">
        <v>2</v>
      </c>
      <c r="E687" s="3" t="s">
        <v>36</v>
      </c>
      <c r="F687" s="4">
        <v>170</v>
      </c>
      <c r="G687" s="37"/>
      <c r="H687" s="37">
        <f t="shared" si="37"/>
        <v>165</v>
      </c>
    </row>
    <row r="688" spans="2:8" ht="12.75">
      <c r="B688" s="16" t="s">
        <v>334</v>
      </c>
      <c r="C688" s="10"/>
      <c r="D688" s="31" t="s">
        <v>23</v>
      </c>
      <c r="E688" s="3" t="s">
        <v>36</v>
      </c>
      <c r="F688" s="4">
        <v>240</v>
      </c>
      <c r="G688" s="37"/>
      <c r="H688" s="37">
        <f t="shared" si="37"/>
        <v>235</v>
      </c>
    </row>
    <row r="689" spans="2:8" ht="12.75">
      <c r="B689" s="16" t="s">
        <v>335</v>
      </c>
      <c r="C689" s="10"/>
      <c r="D689" s="31" t="s">
        <v>2</v>
      </c>
      <c r="E689" s="3" t="s">
        <v>36</v>
      </c>
      <c r="F689" s="4">
        <v>55</v>
      </c>
      <c r="G689" s="37"/>
      <c r="H689" s="37">
        <f t="shared" si="37"/>
        <v>50</v>
      </c>
    </row>
    <row r="690" spans="2:8" ht="12.75">
      <c r="B690" s="16" t="s">
        <v>335</v>
      </c>
      <c r="C690" s="10"/>
      <c r="D690" s="31" t="s">
        <v>12</v>
      </c>
      <c r="E690" s="3" t="s">
        <v>36</v>
      </c>
      <c r="F690" s="4">
        <v>50</v>
      </c>
      <c r="G690" s="37"/>
      <c r="H690" s="37">
        <f t="shared" si="37"/>
        <v>45</v>
      </c>
    </row>
    <row r="691" spans="2:8" ht="12.75">
      <c r="B691" s="21" t="s">
        <v>37</v>
      </c>
      <c r="C691" s="26"/>
      <c r="D691" s="29"/>
      <c r="E691" s="3"/>
      <c r="F691" s="6"/>
      <c r="G691" s="37"/>
      <c r="H691" s="37"/>
    </row>
    <row r="692" spans="2:8" ht="12.75">
      <c r="B692" s="9" t="s">
        <v>92</v>
      </c>
      <c r="C692" s="10"/>
      <c r="D692" s="29">
        <v>1.5</v>
      </c>
      <c r="E692" s="3" t="s">
        <v>119</v>
      </c>
      <c r="F692" s="4">
        <f>SUM('[1]Параметр себист изделия и сырья'!AJ301)</f>
        <v>900</v>
      </c>
      <c r="G692" s="37">
        <f>F692+25</f>
        <v>925</v>
      </c>
      <c r="H692" s="37">
        <f t="shared" si="37"/>
        <v>895</v>
      </c>
    </row>
    <row r="693" spans="2:8" ht="12.75">
      <c r="B693" s="9" t="s">
        <v>92</v>
      </c>
      <c r="C693" s="10"/>
      <c r="D693" s="29">
        <v>2</v>
      </c>
      <c r="E693" s="3" t="s">
        <v>119</v>
      </c>
      <c r="F693" s="4">
        <f>SUM('[1]Параметр себист изделия и сырья'!AJ302)</f>
        <v>1030</v>
      </c>
      <c r="G693" s="37">
        <f>F693+25</f>
        <v>1055</v>
      </c>
      <c r="H693" s="37">
        <f t="shared" si="37"/>
        <v>1025</v>
      </c>
    </row>
    <row r="694" spans="2:8" ht="12.75">
      <c r="B694" s="9" t="s">
        <v>92</v>
      </c>
      <c r="C694" s="10"/>
      <c r="D694" s="29" t="s">
        <v>101</v>
      </c>
      <c r="E694" s="3" t="s">
        <v>119</v>
      </c>
      <c r="F694" s="4">
        <f>SUM('[1]Параметр себист изделия и сырья'!AJ303)</f>
        <v>1480</v>
      </c>
      <c r="G694" s="37">
        <f>F694+25</f>
        <v>1505</v>
      </c>
      <c r="H694" s="37">
        <f t="shared" si="37"/>
        <v>1475</v>
      </c>
    </row>
    <row r="695" spans="2:8" ht="12.75">
      <c r="B695" s="9" t="s">
        <v>92</v>
      </c>
      <c r="C695" s="10"/>
      <c r="D695" s="29" t="s">
        <v>23</v>
      </c>
      <c r="E695" s="3" t="s">
        <v>119</v>
      </c>
      <c r="F695" s="4">
        <f>SUM('[1]Параметр себист изделия и сырья'!AJ304)</f>
        <v>1335</v>
      </c>
      <c r="G695" s="37">
        <f>F695+25</f>
        <v>1360</v>
      </c>
      <c r="H695" s="37">
        <f t="shared" si="37"/>
        <v>1330</v>
      </c>
    </row>
    <row r="696" spans="2:8" ht="12.75">
      <c r="B696" s="9" t="s">
        <v>92</v>
      </c>
      <c r="C696" s="10"/>
      <c r="D696" s="29" t="s">
        <v>100</v>
      </c>
      <c r="E696" s="3" t="s">
        <v>119</v>
      </c>
      <c r="F696" s="4">
        <f>SUM('[1]Параметр себист изделия и сырья'!AJ305)</f>
        <v>1140</v>
      </c>
      <c r="G696" s="37">
        <f>F696+25</f>
        <v>1165</v>
      </c>
      <c r="H696" s="37">
        <f t="shared" si="37"/>
        <v>1135</v>
      </c>
    </row>
    <row r="697" spans="2:8" ht="12.75">
      <c r="B697" t="s">
        <v>340</v>
      </c>
      <c r="C697" s="10"/>
      <c r="D697" s="29">
        <v>1.5</v>
      </c>
      <c r="E697" s="3" t="s">
        <v>119</v>
      </c>
      <c r="F697" s="4"/>
      <c r="G697" s="37"/>
      <c r="H697" s="37">
        <f t="shared" si="37"/>
        <v>-5</v>
      </c>
    </row>
    <row r="698" spans="2:8" ht="12.75">
      <c r="B698" t="s">
        <v>340</v>
      </c>
      <c r="C698" s="10"/>
      <c r="D698" s="29">
        <v>2</v>
      </c>
      <c r="E698" s="3" t="s">
        <v>119</v>
      </c>
      <c r="F698" s="4"/>
      <c r="G698" s="37"/>
      <c r="H698" s="37">
        <f t="shared" si="37"/>
        <v>-5</v>
      </c>
    </row>
    <row r="699" spans="2:8" ht="12.75">
      <c r="B699" t="s">
        <v>340</v>
      </c>
      <c r="C699" s="10"/>
      <c r="D699" s="31" t="s">
        <v>23</v>
      </c>
      <c r="E699" s="3" t="s">
        <v>119</v>
      </c>
      <c r="F699" s="4"/>
      <c r="G699" s="37"/>
      <c r="H699" s="37">
        <f t="shared" si="37"/>
        <v>-5</v>
      </c>
    </row>
    <row r="700" spans="2:8" ht="12.75">
      <c r="B700" s="16" t="s">
        <v>334</v>
      </c>
      <c r="C700" s="10"/>
      <c r="D700" s="29">
        <v>1.5</v>
      </c>
      <c r="E700" s="3" t="s">
        <v>119</v>
      </c>
      <c r="F700" s="4"/>
      <c r="G700" s="37"/>
      <c r="H700" s="37">
        <f t="shared" si="37"/>
        <v>-5</v>
      </c>
    </row>
    <row r="701" spans="2:8" ht="12.75">
      <c r="B701" s="16" t="s">
        <v>334</v>
      </c>
      <c r="C701" s="10"/>
      <c r="D701" s="29">
        <v>2</v>
      </c>
      <c r="E701" s="3" t="s">
        <v>119</v>
      </c>
      <c r="F701" s="4"/>
      <c r="G701" s="37"/>
      <c r="H701" s="37">
        <f t="shared" si="37"/>
        <v>-5</v>
      </c>
    </row>
    <row r="702" spans="2:8" ht="12.75">
      <c r="B702" s="16" t="s">
        <v>334</v>
      </c>
      <c r="C702" s="10"/>
      <c r="D702" s="31" t="s">
        <v>23</v>
      </c>
      <c r="E702" s="3" t="s">
        <v>119</v>
      </c>
      <c r="F702" s="4"/>
      <c r="G702" s="37"/>
      <c r="H702" s="37">
        <f t="shared" si="37"/>
        <v>-5</v>
      </c>
    </row>
    <row r="703" spans="2:8" ht="12.75">
      <c r="B703" s="16" t="s">
        <v>335</v>
      </c>
      <c r="C703" s="10"/>
      <c r="D703" s="31" t="s">
        <v>2</v>
      </c>
      <c r="E703" s="3" t="s">
        <v>119</v>
      </c>
      <c r="F703" s="4">
        <v>85</v>
      </c>
      <c r="G703" s="37"/>
      <c r="H703" s="37">
        <f t="shared" si="37"/>
        <v>80</v>
      </c>
    </row>
    <row r="704" spans="2:8" ht="12.75">
      <c r="B704" s="16" t="s">
        <v>335</v>
      </c>
      <c r="C704" s="10"/>
      <c r="D704" s="31" t="s">
        <v>12</v>
      </c>
      <c r="E704" s="3" t="s">
        <v>119</v>
      </c>
      <c r="F704" s="4">
        <v>75</v>
      </c>
      <c r="G704" s="37"/>
      <c r="H704" s="37">
        <f t="shared" si="37"/>
        <v>70</v>
      </c>
    </row>
    <row r="705" spans="2:8" ht="12.75">
      <c r="B705" s="21" t="s">
        <v>31</v>
      </c>
      <c r="C705" s="26"/>
      <c r="D705" s="29"/>
      <c r="E705" s="3"/>
      <c r="F705" s="6"/>
      <c r="G705" s="37"/>
      <c r="H705" s="37"/>
    </row>
    <row r="706" spans="1:8" ht="12.75">
      <c r="A706" s="16"/>
      <c r="B706" s="16" t="s">
        <v>92</v>
      </c>
      <c r="C706" s="17"/>
      <c r="D706" s="30">
        <v>1.5</v>
      </c>
      <c r="E706" s="17" t="s">
        <v>102</v>
      </c>
      <c r="F706" s="4">
        <f>SUM('[1]Параметр себист изделия и сырья'!AJ186)</f>
        <v>565</v>
      </c>
      <c r="G706" s="37">
        <f>F706+25</f>
        <v>590</v>
      </c>
      <c r="H706" s="37">
        <f t="shared" si="37"/>
        <v>560</v>
      </c>
    </row>
    <row r="707" spans="1:8" ht="12.75">
      <c r="A707" s="16"/>
      <c r="B707" s="16" t="s">
        <v>92</v>
      </c>
      <c r="C707" s="17"/>
      <c r="D707" s="30">
        <v>2</v>
      </c>
      <c r="E707" s="17" t="s">
        <v>102</v>
      </c>
      <c r="F707" s="4">
        <f>SUM('[1]Параметр себист изделия и сырья'!AJ187)</f>
        <v>640</v>
      </c>
      <c r="G707" s="37">
        <f>F707+25</f>
        <v>665</v>
      </c>
      <c r="H707" s="37">
        <f t="shared" si="37"/>
        <v>635</v>
      </c>
    </row>
    <row r="708" spans="1:8" ht="12.75">
      <c r="A708" s="16"/>
      <c r="B708" s="16" t="s">
        <v>92</v>
      </c>
      <c r="C708" s="17"/>
      <c r="D708" s="31" t="s">
        <v>101</v>
      </c>
      <c r="E708" s="17" t="s">
        <v>102</v>
      </c>
      <c r="F708" s="4">
        <f>SUM('[1]Параметр себист изделия и сырья'!AJ188)</f>
        <v>900</v>
      </c>
      <c r="G708" s="37">
        <f>F708+25</f>
        <v>925</v>
      </c>
      <c r="H708" s="37">
        <f t="shared" si="37"/>
        <v>895</v>
      </c>
    </row>
    <row r="709" spans="1:8" ht="12.75">
      <c r="A709" s="16"/>
      <c r="B709" s="16" t="s">
        <v>92</v>
      </c>
      <c r="C709" s="17"/>
      <c r="D709" s="30" t="s">
        <v>23</v>
      </c>
      <c r="E709" s="17" t="s">
        <v>102</v>
      </c>
      <c r="F709" s="4">
        <f>SUM('[1]Параметр себист изделия и сырья'!AJ189)</f>
        <v>825</v>
      </c>
      <c r="G709" s="37">
        <f>F709+25</f>
        <v>850</v>
      </c>
      <c r="H709" s="37">
        <f t="shared" si="37"/>
        <v>820</v>
      </c>
    </row>
    <row r="710" spans="1:8" ht="12.75">
      <c r="A710" s="16"/>
      <c r="B710" s="16" t="s">
        <v>92</v>
      </c>
      <c r="C710" s="17"/>
      <c r="D710" s="30" t="s">
        <v>100</v>
      </c>
      <c r="E710" s="17" t="s">
        <v>102</v>
      </c>
      <c r="F710" s="4">
        <f>SUM('[1]Параметр себист изделия и сырья'!AJ190)</f>
        <v>685</v>
      </c>
      <c r="G710" s="37">
        <f>F710+25</f>
        <v>710</v>
      </c>
      <c r="H710" s="37">
        <f t="shared" si="37"/>
        <v>680</v>
      </c>
    </row>
    <row r="711" spans="2:8" ht="12.75">
      <c r="B711" t="s">
        <v>340</v>
      </c>
      <c r="C711" s="10"/>
      <c r="D711" s="29">
        <v>1.5</v>
      </c>
      <c r="E711" s="17" t="s">
        <v>102</v>
      </c>
      <c r="F711" s="4"/>
      <c r="G711" s="37"/>
      <c r="H711" s="37">
        <f t="shared" si="37"/>
        <v>-5</v>
      </c>
    </row>
    <row r="712" spans="2:8" ht="12.75">
      <c r="B712" t="s">
        <v>340</v>
      </c>
      <c r="C712" s="10"/>
      <c r="D712" s="29">
        <v>2</v>
      </c>
      <c r="E712" s="17" t="s">
        <v>102</v>
      </c>
      <c r="F712" s="4"/>
      <c r="G712" s="37"/>
      <c r="H712" s="37">
        <f t="shared" si="37"/>
        <v>-5</v>
      </c>
    </row>
    <row r="713" spans="2:8" ht="12.75">
      <c r="B713" t="s">
        <v>340</v>
      </c>
      <c r="C713" s="10"/>
      <c r="D713" s="31" t="s">
        <v>23</v>
      </c>
      <c r="E713" s="17" t="s">
        <v>102</v>
      </c>
      <c r="F713" s="4"/>
      <c r="G713" s="37"/>
      <c r="H713" s="37">
        <f t="shared" si="37"/>
        <v>-5</v>
      </c>
    </row>
    <row r="714" spans="2:8" ht="12.75">
      <c r="B714" s="16" t="s">
        <v>334</v>
      </c>
      <c r="C714" s="10"/>
      <c r="D714" s="29">
        <v>1.5</v>
      </c>
      <c r="E714" s="17" t="s">
        <v>102</v>
      </c>
      <c r="F714" s="4"/>
      <c r="G714" s="37"/>
      <c r="H714" s="37">
        <f t="shared" si="37"/>
        <v>-5</v>
      </c>
    </row>
    <row r="715" spans="2:8" ht="12.75">
      <c r="B715" s="16" t="s">
        <v>334</v>
      </c>
      <c r="C715" s="10"/>
      <c r="D715" s="29">
        <v>2</v>
      </c>
      <c r="E715" s="17" t="s">
        <v>102</v>
      </c>
      <c r="F715" s="4"/>
      <c r="G715" s="37"/>
      <c r="H715" s="37">
        <f t="shared" si="37"/>
        <v>-5</v>
      </c>
    </row>
    <row r="716" spans="2:8" ht="12.75">
      <c r="B716" s="16" t="s">
        <v>334</v>
      </c>
      <c r="C716" s="10"/>
      <c r="D716" s="31" t="s">
        <v>23</v>
      </c>
      <c r="E716" s="17" t="s">
        <v>102</v>
      </c>
      <c r="F716" s="4"/>
      <c r="G716" s="37"/>
      <c r="H716" s="37">
        <f t="shared" si="37"/>
        <v>-5</v>
      </c>
    </row>
    <row r="717" spans="2:8" ht="12.75">
      <c r="B717" s="16" t="s">
        <v>335</v>
      </c>
      <c r="C717" s="10"/>
      <c r="D717" s="31" t="s">
        <v>2</v>
      </c>
      <c r="E717" s="17" t="s">
        <v>102</v>
      </c>
      <c r="F717" s="4"/>
      <c r="G717" s="37"/>
      <c r="H717" s="37">
        <f t="shared" si="37"/>
        <v>-5</v>
      </c>
    </row>
    <row r="718" spans="2:8" ht="12.75">
      <c r="B718" s="16" t="s">
        <v>335</v>
      </c>
      <c r="C718" s="10"/>
      <c r="D718" s="31" t="s">
        <v>12</v>
      </c>
      <c r="E718" s="17" t="s">
        <v>102</v>
      </c>
      <c r="F718" s="4"/>
      <c r="G718" s="37"/>
      <c r="H718" s="37">
        <f t="shared" si="37"/>
        <v>-5</v>
      </c>
    </row>
    <row r="719" spans="1:8" ht="12.75">
      <c r="A719" s="16"/>
      <c r="B719" s="21" t="s">
        <v>187</v>
      </c>
      <c r="C719" s="26"/>
      <c r="D719" s="30"/>
      <c r="E719" s="17"/>
      <c r="F719" s="6"/>
      <c r="G719" s="37"/>
      <c r="H719" s="37"/>
    </row>
    <row r="720" spans="1:8" ht="12.75">
      <c r="A720" s="16"/>
      <c r="B720" s="16" t="s">
        <v>92</v>
      </c>
      <c r="C720" s="17"/>
      <c r="D720" s="30">
        <v>1.5</v>
      </c>
      <c r="E720" s="3" t="s">
        <v>188</v>
      </c>
      <c r="F720" s="4">
        <f>SUM('[1]Параметр себист изделия и сырья'!AJ181)</f>
        <v>780</v>
      </c>
      <c r="G720" s="37">
        <f>F720+25</f>
        <v>805</v>
      </c>
      <c r="H720" s="37">
        <f t="shared" si="37"/>
        <v>775</v>
      </c>
    </row>
    <row r="721" spans="1:8" ht="12.75">
      <c r="A721" s="16"/>
      <c r="B721" t="s">
        <v>92</v>
      </c>
      <c r="C721" s="3"/>
      <c r="D721" s="30">
        <v>2</v>
      </c>
      <c r="E721" s="3" t="s">
        <v>188</v>
      </c>
      <c r="F721" s="4">
        <f>SUM('[1]Параметр себист изделия и сырья'!AJ182)</f>
        <v>885</v>
      </c>
      <c r="G721" s="37">
        <f>F721+25</f>
        <v>910</v>
      </c>
      <c r="H721" s="37">
        <f t="shared" si="37"/>
        <v>880</v>
      </c>
    </row>
    <row r="722" spans="1:8" ht="12.75">
      <c r="A722" s="16"/>
      <c r="B722" s="16" t="s">
        <v>92</v>
      </c>
      <c r="C722" s="17"/>
      <c r="D722" s="30" t="s">
        <v>101</v>
      </c>
      <c r="E722" s="3" t="s">
        <v>188</v>
      </c>
      <c r="F722" s="4">
        <f>SUM('[1]Параметр себист изделия и сырья'!AJ183)</f>
        <v>1265.0000000000002</v>
      </c>
      <c r="G722" s="37">
        <f>F722+25</f>
        <v>1290.0000000000002</v>
      </c>
      <c r="H722" s="37">
        <f t="shared" si="37"/>
        <v>1260.0000000000002</v>
      </c>
    </row>
    <row r="723" spans="1:8" ht="12.75">
      <c r="A723" s="16"/>
      <c r="B723" s="16" t="s">
        <v>92</v>
      </c>
      <c r="C723" s="17"/>
      <c r="D723" s="30" t="s">
        <v>23</v>
      </c>
      <c r="E723" s="3" t="s">
        <v>188</v>
      </c>
      <c r="F723" s="4">
        <f>SUM('[1]Параметр себист изделия и сырья'!AJ184)</f>
        <v>1110.0000000000002</v>
      </c>
      <c r="G723" s="37">
        <f>F723+25</f>
        <v>1135.0000000000002</v>
      </c>
      <c r="H723" s="37">
        <f t="shared" si="37"/>
        <v>1105.0000000000002</v>
      </c>
    </row>
    <row r="724" spans="1:8" ht="12.75">
      <c r="A724" s="16"/>
      <c r="B724" s="16" t="s">
        <v>92</v>
      </c>
      <c r="C724" s="17"/>
      <c r="D724" s="30" t="s">
        <v>100</v>
      </c>
      <c r="E724" s="3" t="s">
        <v>188</v>
      </c>
      <c r="F724" s="4">
        <f>SUM('[1]Параметр себист изделия и сырья'!AJ185)</f>
        <v>945.0000000000001</v>
      </c>
      <c r="G724" s="37">
        <f>F724+25</f>
        <v>970.0000000000001</v>
      </c>
      <c r="H724" s="37">
        <f t="shared" si="37"/>
        <v>940.0000000000001</v>
      </c>
    </row>
    <row r="725" spans="2:8" ht="12.75">
      <c r="B725" t="s">
        <v>340</v>
      </c>
      <c r="C725" s="10"/>
      <c r="D725" s="29">
        <v>1.5</v>
      </c>
      <c r="E725" s="3" t="s">
        <v>188</v>
      </c>
      <c r="F725" s="4"/>
      <c r="G725" s="37"/>
      <c r="H725" s="37">
        <f t="shared" si="37"/>
        <v>-5</v>
      </c>
    </row>
    <row r="726" spans="2:8" ht="12.75">
      <c r="B726" t="s">
        <v>340</v>
      </c>
      <c r="C726" s="10"/>
      <c r="D726" s="29">
        <v>2</v>
      </c>
      <c r="E726" s="3" t="s">
        <v>188</v>
      </c>
      <c r="F726" s="4"/>
      <c r="G726" s="37"/>
      <c r="H726" s="37">
        <f aca="true" t="shared" si="38" ref="H726:H732">F726-5</f>
        <v>-5</v>
      </c>
    </row>
    <row r="727" spans="2:8" ht="12.75">
      <c r="B727" t="s">
        <v>340</v>
      </c>
      <c r="C727" s="10"/>
      <c r="D727" s="31" t="s">
        <v>23</v>
      </c>
      <c r="E727" s="3" t="s">
        <v>188</v>
      </c>
      <c r="F727" s="4"/>
      <c r="G727" s="37"/>
      <c r="H727" s="37">
        <f t="shared" si="38"/>
        <v>-5</v>
      </c>
    </row>
    <row r="728" spans="2:8" ht="12.75">
      <c r="B728" s="16" t="s">
        <v>334</v>
      </c>
      <c r="C728" s="10"/>
      <c r="D728" s="29">
        <v>1.5</v>
      </c>
      <c r="E728" s="3" t="s">
        <v>188</v>
      </c>
      <c r="F728" s="4"/>
      <c r="G728" s="37"/>
      <c r="H728" s="37">
        <f t="shared" si="38"/>
        <v>-5</v>
      </c>
    </row>
    <row r="729" spans="2:8" ht="12.75">
      <c r="B729" s="16" t="s">
        <v>334</v>
      </c>
      <c r="C729" s="10"/>
      <c r="D729" s="29">
        <v>2</v>
      </c>
      <c r="E729" s="3" t="s">
        <v>188</v>
      </c>
      <c r="F729" s="4"/>
      <c r="G729" s="37"/>
      <c r="H729" s="37">
        <f t="shared" si="38"/>
        <v>-5</v>
      </c>
    </row>
    <row r="730" spans="2:8" ht="12.75">
      <c r="B730" s="16" t="s">
        <v>334</v>
      </c>
      <c r="C730" s="10"/>
      <c r="D730" s="31" t="s">
        <v>23</v>
      </c>
      <c r="E730" s="3" t="s">
        <v>188</v>
      </c>
      <c r="F730" s="4"/>
      <c r="G730" s="37"/>
      <c r="H730" s="37">
        <f t="shared" si="38"/>
        <v>-5</v>
      </c>
    </row>
    <row r="731" spans="2:8" ht="12.75">
      <c r="B731" s="16" t="s">
        <v>335</v>
      </c>
      <c r="C731" s="10"/>
      <c r="D731" s="31" t="s">
        <v>2</v>
      </c>
      <c r="E731" s="3" t="s">
        <v>188</v>
      </c>
      <c r="F731" s="4"/>
      <c r="G731" s="37"/>
      <c r="H731" s="37">
        <f t="shared" si="38"/>
        <v>-5</v>
      </c>
    </row>
    <row r="732" spans="2:8" ht="12.75">
      <c r="B732" s="16" t="s">
        <v>335</v>
      </c>
      <c r="C732" s="10"/>
      <c r="D732" s="31" t="s">
        <v>12</v>
      </c>
      <c r="E732" s="3" t="s">
        <v>188</v>
      </c>
      <c r="F732" s="4"/>
      <c r="G732" s="37"/>
      <c r="H732" s="37">
        <f t="shared" si="38"/>
        <v>-5</v>
      </c>
    </row>
    <row r="733" spans="2:8" ht="15">
      <c r="B733" s="12" t="s">
        <v>120</v>
      </c>
      <c r="C733" s="23"/>
      <c r="G733" s="37"/>
      <c r="H733" s="37"/>
    </row>
    <row r="734" spans="2:8" ht="15">
      <c r="B734" t="s">
        <v>135</v>
      </c>
      <c r="C734" s="23"/>
      <c r="D734" s="30" t="s">
        <v>121</v>
      </c>
      <c r="E734" s="3" t="s">
        <v>253</v>
      </c>
      <c r="F734" s="4">
        <v>20</v>
      </c>
      <c r="G734" s="37"/>
      <c r="H734" s="37">
        <f>F734-1</f>
        <v>19</v>
      </c>
    </row>
    <row r="735" spans="2:8" ht="12.75">
      <c r="B735" t="s">
        <v>135</v>
      </c>
      <c r="C735" s="3"/>
      <c r="D735" s="29" t="s">
        <v>121</v>
      </c>
      <c r="E735" s="3" t="s">
        <v>254</v>
      </c>
      <c r="F735" s="4">
        <f>SUM('[1]Параметр себист изделия и сырья'!AJ312)</f>
        <v>18</v>
      </c>
      <c r="G735" s="37">
        <f>F735+7</f>
        <v>25</v>
      </c>
      <c r="H735" s="37">
        <f>F735-1</f>
        <v>17</v>
      </c>
    </row>
    <row r="736" spans="2:8" ht="12.75">
      <c r="B736" t="s">
        <v>135</v>
      </c>
      <c r="C736" s="3"/>
      <c r="D736" s="31" t="s">
        <v>255</v>
      </c>
      <c r="E736" s="3" t="s">
        <v>253</v>
      </c>
      <c r="F736" s="4">
        <v>25</v>
      </c>
      <c r="G736" s="37"/>
      <c r="H736" s="37">
        <f>F736-1</f>
        <v>24</v>
      </c>
    </row>
    <row r="737" spans="2:8" ht="12.75">
      <c r="B737" t="s">
        <v>135</v>
      </c>
      <c r="C737" s="3"/>
      <c r="D737" s="31" t="s">
        <v>256</v>
      </c>
      <c r="E737" s="3" t="s">
        <v>253</v>
      </c>
      <c r="F737" s="4">
        <v>30</v>
      </c>
      <c r="G737" s="37"/>
      <c r="H737" s="37">
        <f>F737-1</f>
        <v>29</v>
      </c>
    </row>
    <row r="738" spans="2:8" ht="12.75">
      <c r="B738" t="s">
        <v>135</v>
      </c>
      <c r="C738" s="3"/>
      <c r="D738" s="31" t="s">
        <v>336</v>
      </c>
      <c r="E738" s="3" t="s">
        <v>253</v>
      </c>
      <c r="F738" s="4">
        <v>40</v>
      </c>
      <c r="G738" s="37"/>
      <c r="H738" s="37">
        <f>F738-1</f>
        <v>39</v>
      </c>
    </row>
    <row r="739" spans="2:8" ht="15">
      <c r="B739" s="12" t="s">
        <v>264</v>
      </c>
      <c r="C739" s="3"/>
      <c r="D739" s="31"/>
      <c r="E739" s="3"/>
      <c r="F739" s="4"/>
      <c r="G739" s="37"/>
      <c r="H739" s="37"/>
    </row>
    <row r="740" spans="2:8" ht="12.75">
      <c r="B740" t="s">
        <v>257</v>
      </c>
      <c r="C740" s="3"/>
      <c r="D740" s="31" t="s">
        <v>258</v>
      </c>
      <c r="E740" s="3" t="s">
        <v>253</v>
      </c>
      <c r="F740" s="4">
        <v>60</v>
      </c>
      <c r="G740" s="37"/>
      <c r="H740" s="37">
        <f aca="true" t="shared" si="39" ref="H740:H746">F740-1</f>
        <v>59</v>
      </c>
    </row>
    <row r="741" spans="2:8" ht="12.75">
      <c r="B741" t="s">
        <v>257</v>
      </c>
      <c r="C741" s="3"/>
      <c r="D741" s="31" t="s">
        <v>258</v>
      </c>
      <c r="E741" s="3" t="s">
        <v>177</v>
      </c>
      <c r="F741" s="4">
        <v>50</v>
      </c>
      <c r="G741" s="37"/>
      <c r="H741" s="37">
        <f t="shared" si="39"/>
        <v>49</v>
      </c>
    </row>
    <row r="742" spans="2:8" ht="12.75">
      <c r="B742" t="s">
        <v>259</v>
      </c>
      <c r="C742" s="3"/>
      <c r="D742" s="31" t="s">
        <v>260</v>
      </c>
      <c r="E742" s="3" t="s">
        <v>253</v>
      </c>
      <c r="F742" s="4">
        <v>15</v>
      </c>
      <c r="G742" s="37"/>
      <c r="H742" s="37">
        <f t="shared" si="39"/>
        <v>14</v>
      </c>
    </row>
    <row r="743" spans="2:8" ht="12.75">
      <c r="B743" t="s">
        <v>261</v>
      </c>
      <c r="C743" s="3"/>
      <c r="D743" s="31" t="s">
        <v>262</v>
      </c>
      <c r="E743" s="3" t="s">
        <v>253</v>
      </c>
      <c r="F743" s="4">
        <v>30</v>
      </c>
      <c r="G743" s="37"/>
      <c r="H743" s="37">
        <f t="shared" si="39"/>
        <v>29</v>
      </c>
    </row>
    <row r="744" spans="2:8" ht="12.75">
      <c r="B744" t="s">
        <v>261</v>
      </c>
      <c r="C744" s="3"/>
      <c r="D744" s="31"/>
      <c r="E744" s="3" t="s">
        <v>253</v>
      </c>
      <c r="F744" s="4">
        <v>25</v>
      </c>
      <c r="G744" s="37"/>
      <c r="H744" s="37">
        <f t="shared" si="39"/>
        <v>24</v>
      </c>
    </row>
    <row r="745" spans="2:8" ht="12.75">
      <c r="B745" t="s">
        <v>337</v>
      </c>
      <c r="C745" s="3"/>
      <c r="D745" s="31" t="s">
        <v>258</v>
      </c>
      <c r="E745" s="3" t="s">
        <v>177</v>
      </c>
      <c r="F745" s="4">
        <v>110</v>
      </c>
      <c r="G745" s="37"/>
      <c r="H745" s="37">
        <f t="shared" si="39"/>
        <v>109</v>
      </c>
    </row>
    <row r="746" spans="2:8" ht="12.75">
      <c r="B746" t="s">
        <v>338</v>
      </c>
      <c r="C746" s="3"/>
      <c r="D746" s="31"/>
      <c r="E746" s="3" t="s">
        <v>339</v>
      </c>
      <c r="F746" s="4">
        <v>15</v>
      </c>
      <c r="G746" s="37"/>
      <c r="H746" s="37">
        <f t="shared" si="39"/>
        <v>14</v>
      </c>
    </row>
    <row r="747" ht="15">
      <c r="B747" s="12" t="s">
        <v>344</v>
      </c>
    </row>
    <row r="748" spans="2:8" ht="12.75">
      <c r="B748" t="s">
        <v>345</v>
      </c>
      <c r="C748" s="3"/>
      <c r="D748" s="31">
        <v>1.5</v>
      </c>
      <c r="E748" s="3" t="s">
        <v>347</v>
      </c>
      <c r="F748" s="4">
        <v>280</v>
      </c>
      <c r="G748" s="37"/>
      <c r="H748" s="37"/>
    </row>
    <row r="749" spans="2:8" ht="12.75">
      <c r="B749" t="s">
        <v>345</v>
      </c>
      <c r="C749" s="3"/>
      <c r="D749" s="31">
        <v>2</v>
      </c>
      <c r="E749" s="3" t="s">
        <v>347</v>
      </c>
      <c r="F749" s="4">
        <v>330</v>
      </c>
      <c r="G749" s="37"/>
      <c r="H749" s="37"/>
    </row>
    <row r="750" spans="2:8" ht="12.75">
      <c r="B750" t="s">
        <v>345</v>
      </c>
      <c r="C750" s="3"/>
      <c r="D750" s="31" t="s">
        <v>23</v>
      </c>
      <c r="E750" s="3" t="s">
        <v>347</v>
      </c>
      <c r="F750" s="4">
        <v>380</v>
      </c>
      <c r="G750" s="37"/>
      <c r="H750" s="37"/>
    </row>
    <row r="751" spans="2:8" ht="12.75">
      <c r="B751" s="52" t="s">
        <v>346</v>
      </c>
      <c r="C751" s="3"/>
      <c r="D751" s="31">
        <v>2</v>
      </c>
      <c r="E751" s="3" t="s">
        <v>347</v>
      </c>
      <c r="F751" s="4">
        <v>520</v>
      </c>
      <c r="G751" s="37"/>
      <c r="H751" s="37"/>
    </row>
    <row r="752" spans="2:8" ht="12.75">
      <c r="B752" s="52" t="s">
        <v>350</v>
      </c>
      <c r="C752" s="3"/>
      <c r="D752" s="31" t="s">
        <v>349</v>
      </c>
      <c r="E752" s="3" t="s">
        <v>347</v>
      </c>
      <c r="F752" s="4"/>
      <c r="G752" s="37"/>
      <c r="H752" s="37"/>
    </row>
    <row r="753" spans="2:8" ht="12.75">
      <c r="B753" s="52" t="s">
        <v>348</v>
      </c>
      <c r="C753" s="3"/>
      <c r="D753" s="31" t="s">
        <v>349</v>
      </c>
      <c r="E753" s="3" t="s">
        <v>347</v>
      </c>
      <c r="F753" s="4"/>
      <c r="G753" s="37"/>
      <c r="H753" s="37"/>
    </row>
    <row r="754" spans="2:8" ht="12.75">
      <c r="B754" s="52"/>
      <c r="C754" s="3"/>
      <c r="D754" s="31"/>
      <c r="E754" s="3"/>
      <c r="F754" s="4"/>
      <c r="G754" s="37"/>
      <c r="H754" s="37"/>
    </row>
    <row r="755" ht="15">
      <c r="B755" s="12" t="s">
        <v>214</v>
      </c>
    </row>
    <row r="756" spans="2:7" ht="12.75">
      <c r="B756" s="9" t="s">
        <v>64</v>
      </c>
      <c r="C756" s="19" t="s">
        <v>144</v>
      </c>
      <c r="D756" s="29" t="s">
        <v>13</v>
      </c>
      <c r="E756" s="3" t="s">
        <v>215</v>
      </c>
      <c r="F756" s="4">
        <f>SUM('[1]Параметр себист изделия и сырья'!AJ476)</f>
        <v>205</v>
      </c>
      <c r="G756" s="37">
        <f aca="true" t="shared" si="40" ref="G756:G761">F756+25</f>
        <v>230</v>
      </c>
    </row>
    <row r="757" spans="2:7" ht="12.75">
      <c r="B757" s="9" t="s">
        <v>64</v>
      </c>
      <c r="C757" s="19" t="s">
        <v>144</v>
      </c>
      <c r="D757" s="29" t="s">
        <v>13</v>
      </c>
      <c r="E757" s="3" t="s">
        <v>216</v>
      </c>
      <c r="F757" s="4">
        <f>SUM('[1]Параметр себист изделия и сырья'!AJ477)</f>
        <v>249.99999999999997</v>
      </c>
      <c r="G757" s="37">
        <f t="shared" si="40"/>
        <v>275</v>
      </c>
    </row>
    <row r="758" spans="2:7" ht="12.75">
      <c r="B758" s="9" t="s">
        <v>64</v>
      </c>
      <c r="C758" s="19" t="s">
        <v>144</v>
      </c>
      <c r="D758" s="29" t="s">
        <v>7</v>
      </c>
      <c r="E758" s="3" t="s">
        <v>217</v>
      </c>
      <c r="F758" s="4">
        <f>SUM('[1]Параметр себист изделия и сырья'!AJ478)</f>
        <v>310</v>
      </c>
      <c r="G758" s="37">
        <f t="shared" si="40"/>
        <v>335</v>
      </c>
    </row>
    <row r="759" spans="2:7" ht="12.75">
      <c r="B759" t="s">
        <v>218</v>
      </c>
      <c r="C759" s="19" t="s">
        <v>144</v>
      </c>
      <c r="D759" s="31" t="s">
        <v>11</v>
      </c>
      <c r="E759" s="3" t="s">
        <v>219</v>
      </c>
      <c r="F759" s="4">
        <f>SUM('[1]Параметр себист изделия и сырья'!AJ479)</f>
        <v>70</v>
      </c>
      <c r="G759" s="37">
        <f t="shared" si="40"/>
        <v>95</v>
      </c>
    </row>
    <row r="760" spans="2:7" ht="12.75">
      <c r="B760" t="s">
        <v>220</v>
      </c>
      <c r="C760" s="3" t="s">
        <v>145</v>
      </c>
      <c r="D760" s="29">
        <v>1.5</v>
      </c>
      <c r="E760" s="3" t="s">
        <v>46</v>
      </c>
      <c r="F760" s="4">
        <f>SUM('[1]Параметр себист изделия и сырья'!AJ14)</f>
        <v>195</v>
      </c>
      <c r="G760" s="37">
        <f t="shared" si="40"/>
        <v>220</v>
      </c>
    </row>
    <row r="761" spans="2:7" ht="12.75">
      <c r="B761" t="s">
        <v>221</v>
      </c>
      <c r="C761" s="3" t="s">
        <v>145</v>
      </c>
      <c r="D761" s="29">
        <v>1.5</v>
      </c>
      <c r="E761" s="3" t="s">
        <v>46</v>
      </c>
      <c r="F761" s="4">
        <f>SUM('[1]Параметр себист изделия и сырья'!AJ20)</f>
        <v>250</v>
      </c>
      <c r="G761" s="37">
        <f t="shared" si="40"/>
        <v>275</v>
      </c>
    </row>
    <row r="765" spans="1:7" ht="12.75">
      <c r="A765" s="58" t="s">
        <v>16</v>
      </c>
      <c r="B765" s="58"/>
      <c r="C765" s="58"/>
      <c r="D765" s="58"/>
      <c r="E765" s="58"/>
      <c r="F765" s="58"/>
      <c r="G765" s="46"/>
    </row>
    <row r="766" spans="1:7" ht="12.75" customHeight="1">
      <c r="A766" s="60" t="s">
        <v>18</v>
      </c>
      <c r="B766" s="60"/>
      <c r="C766" s="60"/>
      <c r="D766" s="60"/>
      <c r="E766" s="60"/>
      <c r="F766" s="60"/>
      <c r="G766" s="47"/>
    </row>
    <row r="767" spans="1:7" ht="26.25" customHeight="1">
      <c r="A767" s="60"/>
      <c r="B767" s="60"/>
      <c r="C767" s="60"/>
      <c r="D767" s="60"/>
      <c r="E767" s="60"/>
      <c r="F767" s="60"/>
      <c r="G767" s="48"/>
    </row>
    <row r="768" spans="1:7" ht="12.75" customHeight="1">
      <c r="A768" s="62" t="s">
        <v>242</v>
      </c>
      <c r="B768" s="62"/>
      <c r="C768" s="62"/>
      <c r="D768" s="62"/>
      <c r="E768" s="62"/>
      <c r="F768" s="62"/>
      <c r="G768" s="62"/>
    </row>
    <row r="769" spans="1:7" ht="12.75" customHeight="1">
      <c r="A769" s="62"/>
      <c r="B769" s="62"/>
      <c r="C769" s="62"/>
      <c r="D769" s="62"/>
      <c r="E769" s="62"/>
      <c r="F769" s="62"/>
      <c r="G769" s="62"/>
    </row>
    <row r="770" spans="2:6" ht="24.75">
      <c r="B770" s="36" t="s">
        <v>243</v>
      </c>
      <c r="D770" s="53" t="s">
        <v>244</v>
      </c>
      <c r="E770" s="53"/>
      <c r="F770" s="53"/>
    </row>
    <row r="771" spans="2:7" ht="12">
      <c r="B771" s="61" t="s">
        <v>225</v>
      </c>
      <c r="C771" s="61"/>
      <c r="D771" s="61"/>
      <c r="E771" s="61"/>
      <c r="F771" s="61"/>
      <c r="G771" s="61"/>
    </row>
    <row r="772" spans="2:7" ht="12">
      <c r="B772" s="61"/>
      <c r="C772" s="61"/>
      <c r="D772" s="61"/>
      <c r="E772" s="61"/>
      <c r="F772" s="61"/>
      <c r="G772" s="61"/>
    </row>
    <row r="773" spans="2:5" ht="12.75" customHeight="1">
      <c r="B773" s="54" t="s">
        <v>226</v>
      </c>
      <c r="C773" s="54"/>
      <c r="D773" s="54"/>
      <c r="E773" s="54"/>
    </row>
    <row r="774" spans="2:5" ht="27" customHeight="1">
      <c r="B774" s="54"/>
      <c r="C774" s="54"/>
      <c r="D774" s="54"/>
      <c r="E774" s="54"/>
    </row>
    <row r="775" spans="2:7" ht="12">
      <c r="B775" s="54" t="s">
        <v>227</v>
      </c>
      <c r="C775" s="54"/>
      <c r="D775" s="54"/>
      <c r="E775" s="54"/>
      <c r="F775" s="54"/>
      <c r="G775" s="54"/>
    </row>
    <row r="776" spans="2:7" ht="28.5" customHeight="1">
      <c r="B776" s="54"/>
      <c r="C776" s="54"/>
      <c r="D776" s="54"/>
      <c r="E776" s="54"/>
      <c r="F776" s="54"/>
      <c r="G776" s="54"/>
    </row>
    <row r="777" spans="1:7" ht="28.5" customHeight="1">
      <c r="A777" s="59" t="s">
        <v>228</v>
      </c>
      <c r="B777" s="59"/>
      <c r="C777" s="59"/>
      <c r="D777" s="59"/>
      <c r="E777" s="59"/>
      <c r="F777" s="59"/>
      <c r="G777" s="59"/>
    </row>
    <row r="778" spans="1:7" ht="28.5" customHeight="1">
      <c r="A778" s="59"/>
      <c r="B778" s="59"/>
      <c r="C778" s="59"/>
      <c r="D778" s="59"/>
      <c r="E778" s="59"/>
      <c r="F778" s="59"/>
      <c r="G778" s="59"/>
    </row>
    <row r="781" spans="2:3" ht="17.25">
      <c r="B781" s="14" t="s">
        <v>172</v>
      </c>
      <c r="C781" s="27"/>
    </row>
    <row r="783" spans="1:6" ht="12.75">
      <c r="A783">
        <v>1</v>
      </c>
      <c r="B783" s="9" t="s">
        <v>124</v>
      </c>
      <c r="C783" s="10"/>
      <c r="D783" s="29" t="s">
        <v>11</v>
      </c>
      <c r="E783" s="10" t="s">
        <v>125</v>
      </c>
      <c r="F783" s="6" t="e">
        <f>E783+27.84</f>
        <v>#VALUE!</v>
      </c>
    </row>
    <row r="784" spans="1:6" ht="12.75">
      <c r="A784">
        <v>2</v>
      </c>
      <c r="B784" s="9" t="s">
        <v>30</v>
      </c>
      <c r="C784" s="10"/>
      <c r="D784" s="29">
        <v>1.5</v>
      </c>
      <c r="E784" s="10" t="s">
        <v>126</v>
      </c>
      <c r="F784" s="6" t="e">
        <f>E784+46.05</f>
        <v>#VALUE!</v>
      </c>
    </row>
    <row r="785" spans="1:6" ht="12.75">
      <c r="A785">
        <v>2</v>
      </c>
      <c r="B785" s="9" t="s">
        <v>30</v>
      </c>
      <c r="C785" s="10"/>
      <c r="D785" s="29">
        <v>1.5</v>
      </c>
      <c r="E785" s="10" t="s">
        <v>127</v>
      </c>
      <c r="F785" s="6" t="e">
        <f>E785+51.09</f>
        <v>#VALUE!</v>
      </c>
    </row>
    <row r="786" spans="1:6" ht="12.75">
      <c r="A786">
        <v>2</v>
      </c>
      <c r="B786" s="9" t="s">
        <v>128</v>
      </c>
      <c r="C786" s="10"/>
      <c r="D786" s="29">
        <v>1.5</v>
      </c>
      <c r="E786" s="10" t="s">
        <v>126</v>
      </c>
      <c r="F786" s="6" t="e">
        <f>E786+63.71</f>
        <v>#VALUE!</v>
      </c>
    </row>
    <row r="787" spans="1:6" ht="12.75">
      <c r="A787">
        <v>3</v>
      </c>
      <c r="B787" s="13" t="s">
        <v>64</v>
      </c>
      <c r="C787" s="15"/>
      <c r="D787" s="33" t="s">
        <v>13</v>
      </c>
      <c r="E787" s="15" t="s">
        <v>129</v>
      </c>
      <c r="F787" s="6" t="e">
        <f>E787+78</f>
        <v>#VALUE!</v>
      </c>
    </row>
    <row r="788" spans="1:6" ht="12.75">
      <c r="A788">
        <v>4</v>
      </c>
      <c r="B788" s="13" t="s">
        <v>64</v>
      </c>
      <c r="C788" s="15"/>
      <c r="D788" s="33" t="s">
        <v>13</v>
      </c>
      <c r="E788" s="15" t="s">
        <v>66</v>
      </c>
      <c r="F788" s="6" t="e">
        <f>E788+62</f>
        <v>#VALUE!</v>
      </c>
    </row>
    <row r="789" spans="1:6" ht="12.75">
      <c r="A789">
        <v>5</v>
      </c>
      <c r="B789" s="9" t="s">
        <v>123</v>
      </c>
      <c r="C789" s="10"/>
      <c r="D789" s="29">
        <v>1.5</v>
      </c>
      <c r="E789" s="10" t="s">
        <v>52</v>
      </c>
      <c r="F789" s="6" t="e">
        <f>E789+92.32</f>
        <v>#VALUE!</v>
      </c>
    </row>
    <row r="790" spans="1:6" ht="12.75">
      <c r="A790">
        <v>6</v>
      </c>
      <c r="B790" s="9" t="s">
        <v>56</v>
      </c>
      <c r="C790" s="10"/>
      <c r="D790" s="29">
        <v>1.5</v>
      </c>
      <c r="E790" s="10" t="s">
        <v>52</v>
      </c>
      <c r="F790" s="6" t="e">
        <f>E790+87.02</f>
        <v>#VALUE!</v>
      </c>
    </row>
    <row r="791" ht="12.75">
      <c r="A791">
        <v>7</v>
      </c>
    </row>
    <row r="793" spans="1:6" ht="12.75">
      <c r="A793">
        <v>1</v>
      </c>
      <c r="B793" s="7" t="s">
        <v>39</v>
      </c>
      <c r="D793" s="25">
        <v>2</v>
      </c>
      <c r="E793" s="8" t="s">
        <v>40</v>
      </c>
      <c r="F793" s="6">
        <f>'[1]Параметр себист изделия и сырья'!$AJ$6</f>
        <v>246.548</v>
      </c>
    </row>
    <row r="794" spans="1:6" ht="12.75">
      <c r="A794">
        <v>2</v>
      </c>
      <c r="B794" s="9" t="s">
        <v>41</v>
      </c>
      <c r="C794" s="10"/>
      <c r="D794" s="29" t="s">
        <v>2</v>
      </c>
      <c r="E794" s="10" t="s">
        <v>42</v>
      </c>
      <c r="F794" s="6">
        <f>'[1]Параметр себист изделия и сырья'!$AJ$7</f>
        <v>204.26000000000002</v>
      </c>
    </row>
    <row r="795" spans="1:6" ht="12.75">
      <c r="A795">
        <v>3</v>
      </c>
      <c r="B795" s="9" t="s">
        <v>39</v>
      </c>
      <c r="C795" s="10"/>
      <c r="D795" s="29">
        <v>2</v>
      </c>
      <c r="E795" s="10" t="s">
        <v>43</v>
      </c>
      <c r="F795" s="6">
        <f>'[1]Параметр себист изделия и сырья'!$AJ$8</f>
        <v>652.6479999999999</v>
      </c>
    </row>
    <row r="796" spans="1:6" ht="12.75">
      <c r="A796">
        <v>4</v>
      </c>
      <c r="B796" s="9" t="s">
        <v>41</v>
      </c>
      <c r="C796" s="10"/>
      <c r="D796" s="29" t="s">
        <v>12</v>
      </c>
      <c r="E796" s="10" t="s">
        <v>43</v>
      </c>
      <c r="F796" s="6">
        <f>'[1]Параметр себист изделия и сырья'!$AJ$9</f>
        <v>174.19350000000003</v>
      </c>
    </row>
    <row r="797" spans="1:7" s="9" customFormat="1" ht="12.75">
      <c r="A797" s="9">
        <v>5</v>
      </c>
      <c r="B797" s="7" t="s">
        <v>39</v>
      </c>
      <c r="C797" s="8"/>
      <c r="D797" s="25">
        <v>1.5</v>
      </c>
      <c r="E797" s="8" t="s">
        <v>44</v>
      </c>
      <c r="F797" s="6">
        <f>'[1]Параметр себист изделия и сырья'!$AJ$10</f>
        <v>242.5</v>
      </c>
      <c r="G797" s="44"/>
    </row>
    <row r="798" spans="1:7" s="11" customFormat="1" ht="12.75">
      <c r="A798" s="11">
        <v>6</v>
      </c>
      <c r="B798" s="7" t="s">
        <v>39</v>
      </c>
      <c r="C798" s="8"/>
      <c r="D798" s="25">
        <v>2</v>
      </c>
      <c r="E798" s="8" t="s">
        <v>44</v>
      </c>
      <c r="F798" s="6">
        <f>'[1]Параметр себист изделия и сырья'!$AJ$11</f>
        <v>0</v>
      </c>
      <c r="G798" s="49"/>
    </row>
    <row r="799" spans="1:7" s="9" customFormat="1" ht="12.75">
      <c r="A799" s="9">
        <v>7</v>
      </c>
      <c r="B799" s="7" t="s">
        <v>39</v>
      </c>
      <c r="C799" s="8"/>
      <c r="D799" s="25" t="s">
        <v>25</v>
      </c>
      <c r="E799" s="8" t="s">
        <v>44</v>
      </c>
      <c r="F799" s="6">
        <f>'[1]Параметр себист изделия и сырья'!$AJ$12</f>
        <v>306</v>
      </c>
      <c r="G799" s="44"/>
    </row>
  </sheetData>
  <sheetProtection/>
  <mergeCells count="11">
    <mergeCell ref="A777:G778"/>
    <mergeCell ref="A766:F767"/>
    <mergeCell ref="B771:G772"/>
    <mergeCell ref="B773:E774"/>
    <mergeCell ref="A768:G769"/>
    <mergeCell ref="D770:F770"/>
    <mergeCell ref="B775:G776"/>
    <mergeCell ref="A1:F2"/>
    <mergeCell ref="A3:F4"/>
    <mergeCell ref="A5:F6"/>
    <mergeCell ref="A765:F765"/>
  </mergeCells>
  <printOptions gridLines="1"/>
  <pageMargins left="0.25" right="0.25" top="0.17" bottom="0.17" header="0.17" footer="0.17"/>
  <pageSetup blackAndWhite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Shamil</dc:creator>
  <cp:keywords/>
  <dc:description/>
  <cp:lastModifiedBy>user</cp:lastModifiedBy>
  <cp:lastPrinted>2012-07-25T11:10:31Z</cp:lastPrinted>
  <dcterms:created xsi:type="dcterms:W3CDTF">1999-09-16T06:14:40Z</dcterms:created>
  <dcterms:modified xsi:type="dcterms:W3CDTF">2013-06-12T18:22:22Z</dcterms:modified>
  <cp:category/>
  <cp:version/>
  <cp:contentType/>
  <cp:contentStatus/>
</cp:coreProperties>
</file>